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0\"/>
    </mc:Choice>
  </mc:AlternateContent>
  <bookViews>
    <workbookView xWindow="-105" yWindow="-105" windowWidth="22155" windowHeight="11955"/>
  </bookViews>
  <sheets>
    <sheet name="Doplň. ukaz. 7_2020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21" i="6" l="1"/>
  <c r="E21" i="6"/>
  <c r="C27" i="6"/>
  <c r="C25" i="5"/>
  <c r="J25" i="5"/>
  <c r="C30" i="5"/>
  <c r="G267" i="3" l="1"/>
  <c r="G261" i="3"/>
  <c r="G191" i="3"/>
  <c r="G147" i="3"/>
  <c r="G122" i="3"/>
  <c r="G110" i="3"/>
  <c r="G92" i="3"/>
  <c r="G60" i="3"/>
  <c r="G24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19" i="3"/>
  <c r="G118" i="3"/>
  <c r="G117" i="3"/>
  <c r="G116" i="3"/>
  <c r="G107" i="3"/>
  <c r="G106" i="3"/>
  <c r="G105" i="3"/>
  <c r="G104" i="3"/>
  <c r="G103" i="3"/>
  <c r="G102" i="3"/>
  <c r="G10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H413" i="2"/>
  <c r="H390" i="2"/>
  <c r="H384" i="2"/>
  <c r="H374" i="2"/>
  <c r="H297" i="2"/>
  <c r="H227" i="2"/>
  <c r="H191" i="2"/>
  <c r="H156" i="2"/>
  <c r="H114" i="2"/>
  <c r="H45" i="2"/>
  <c r="H27" i="2"/>
  <c r="H409" i="2"/>
  <c r="H406" i="2"/>
  <c r="H405" i="2"/>
  <c r="H383" i="2"/>
  <c r="H380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43" i="2"/>
  <c r="H42" i="2"/>
  <c r="H41" i="2"/>
  <c r="H40" i="2"/>
  <c r="H39" i="2"/>
  <c r="H38" i="2"/>
  <c r="H37" i="2"/>
  <c r="H36" i="2"/>
  <c r="H35" i="2"/>
  <c r="H34" i="2"/>
  <c r="H33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G227" i="2" l="1"/>
  <c r="E227" i="2"/>
  <c r="F227" i="2"/>
  <c r="G27" i="2" l="1"/>
  <c r="F27" i="2"/>
  <c r="E27" i="2"/>
  <c r="G45" i="2" l="1"/>
  <c r="G114" i="2"/>
  <c r="G156" i="2"/>
  <c r="G191" i="2"/>
  <c r="G297" i="2"/>
  <c r="G374" i="2"/>
  <c r="G384" i="2"/>
  <c r="G413" i="2"/>
  <c r="G390" i="2" l="1"/>
  <c r="F24" i="3" l="1"/>
  <c r="E18" i="4" l="1"/>
  <c r="F60" i="3" l="1"/>
  <c r="E60" i="3"/>
  <c r="D60" i="3"/>
  <c r="G31" i="3"/>
  <c r="E24" i="3"/>
  <c r="D24" i="3"/>
  <c r="F45" i="2"/>
  <c r="E45" i="2"/>
  <c r="G70" i="3" l="1"/>
  <c r="G242" i="3" l="1"/>
  <c r="F17" i="4" l="1"/>
  <c r="F13" i="4"/>
  <c r="F12" i="4"/>
  <c r="F11" i="4"/>
  <c r="H9" i="2" l="1"/>
  <c r="F122" i="3" l="1"/>
  <c r="D122" i="3"/>
  <c r="E122" i="3"/>
  <c r="G121" i="3"/>
  <c r="H112" i="2" l="1"/>
  <c r="G69" i="3" l="1"/>
  <c r="E14" i="4" l="1"/>
  <c r="F114" i="2" l="1"/>
  <c r="E114" i="2"/>
  <c r="H54" i="2" l="1"/>
  <c r="H53" i="2"/>
  <c r="F261" i="3" l="1"/>
  <c r="F191" i="3"/>
  <c r="F147" i="3"/>
  <c r="F110" i="3"/>
  <c r="F92" i="3"/>
  <c r="F267" i="3" l="1"/>
  <c r="F384" i="2"/>
  <c r="E384" i="2"/>
  <c r="H294" i="2" l="1"/>
  <c r="H266" i="2"/>
  <c r="H265" i="2"/>
  <c r="H154" i="2" l="1"/>
  <c r="F156" i="2"/>
  <c r="E156" i="2"/>
  <c r="H407" i="2" l="1"/>
  <c r="D18" i="4" l="1"/>
  <c r="C18" i="4"/>
  <c r="F16" i="4"/>
  <c r="D14" i="4"/>
  <c r="F14" i="4" s="1"/>
  <c r="C14" i="4"/>
  <c r="F10" i="4"/>
  <c r="F18" i="4" l="1"/>
  <c r="G120" i="3" l="1"/>
  <c r="G68" i="3" l="1"/>
  <c r="H411" i="2" l="1"/>
  <c r="H410" i="2"/>
  <c r="H408" i="2"/>
  <c r="H360" i="2"/>
  <c r="H295" i="2"/>
  <c r="H293" i="2"/>
  <c r="H189" i="2"/>
  <c r="H164" i="2"/>
  <c r="H163" i="2"/>
  <c r="H162" i="2"/>
  <c r="H65" i="2" l="1"/>
  <c r="H64" i="2"/>
  <c r="H63" i="2"/>
  <c r="H62" i="2"/>
  <c r="H61" i="2"/>
  <c r="H60" i="2"/>
  <c r="H59" i="2"/>
  <c r="H58" i="2"/>
  <c r="H57" i="2"/>
  <c r="H56" i="2"/>
  <c r="H55" i="2"/>
  <c r="H52" i="2"/>
  <c r="F413" i="2"/>
  <c r="F374" i="2"/>
  <c r="F297" i="2"/>
  <c r="F191" i="2"/>
  <c r="F390" i="2" l="1"/>
  <c r="E261" i="3" l="1"/>
  <c r="D261" i="3"/>
  <c r="E191" i="3"/>
  <c r="D191" i="3"/>
  <c r="E147" i="3"/>
  <c r="D147" i="3"/>
  <c r="E110" i="3"/>
  <c r="D110" i="3"/>
  <c r="E92" i="3"/>
  <c r="D92" i="3"/>
  <c r="E267" i="3" l="1"/>
  <c r="D267" i="3"/>
  <c r="E191" i="2" l="1"/>
  <c r="E413" i="2" l="1"/>
  <c r="E374" i="2"/>
  <c r="E297" i="2"/>
  <c r="E390" i="2" l="1"/>
</calcChain>
</file>

<file path=xl/sharedStrings.xml><?xml version="1.0" encoding="utf-8"?>
<sst xmlns="http://schemas.openxmlformats.org/spreadsheetml/2006/main" count="892" uniqueCount="581">
  <si>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</si>
  <si>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</si>
  <si>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</si>
  <si>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</si>
  <si>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</si>
  <si>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</si>
  <si>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</si>
  <si>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</si>
  <si>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</si>
  <si>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</si>
  <si>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</si>
  <si>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</si>
  <si>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</si>
  <si>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</si>
  <si>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</si>
  <si>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</si>
  <si>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</si>
  <si>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</si>
  <si>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</si>
  <si>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</si>
  <si>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</si>
  <si>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</si>
  <si>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</si>
  <si>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</si>
  <si>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</si>
  <si>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</si>
  <si>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</si>
  <si>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</si>
  <si>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</si>
  <si>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</si>
  <si>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</si>
  <si>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</si>
  <si>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</si>
  <si>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</si>
  <si>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</si>
  <si>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</si>
  <si>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</si>
  <si>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</si>
  <si>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</si>
  <si>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</si>
  <si>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</si>
  <si>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</si>
  <si>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</si>
  <si>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</si>
  <si>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</si>
  <si>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</si>
  <si>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</si>
  <si>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</si>
  <si>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</si>
  <si>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</si>
  <si>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</si>
  <si>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</si>
  <si>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</si>
  <si>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</si>
  <si>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</si>
  <si>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</si>
  <si>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</si>
  <si>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</si>
  <si>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</si>
  <si>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</si>
  <si>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</si>
  <si>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</si>
  <si>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</si>
  <si>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</si>
  <si>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</si>
  <si>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</si>
  <si>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</si>
  <si>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</si>
  <si>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</si>
  <si>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</si>
  <si>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</si>
  <si>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</si>
  <si>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</si>
  <si>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</si>
  <si>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</si>
  <si>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</si>
  <si>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</si>
  <si>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</si>
  <si>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</si>
  <si>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</si>
  <si>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</si>
  <si>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</si>
  <si>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</si>
  <si>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</si>
  <si>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</si>
  <si>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</si>
  <si>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</si>
  <si>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</si>
  <si>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</si>
  <si>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</si>
  <si>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</si>
  <si>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</si>
  <si>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</si>
  <si>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</si>
  <si>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</si>
  <si>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</si>
  <si>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</si>
  <si>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</si>
  <si>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</si>
  <si>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</si>
  <si>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</si>
  <si>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</si>
  <si>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</si>
  <si>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</si>
  <si>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</si>
  <si>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</si>
  <si>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</si>
  <si>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</si>
  <si>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</si>
  <si>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</si>
  <si>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</si>
  <si>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</si>
  <si>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</si>
  <si>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</si>
  <si>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</si>
  <si>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</si>
  <si>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</si>
  <si>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</si>
  <si>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</si>
  <si>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</si>
  <si>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</si>
  <si>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</si>
  <si>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</si>
  <si>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</si>
  <si>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</si>
  <si>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</si>
  <si>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</si>
  <si>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</si>
  <si>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</si>
  <si>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</si>
  <si>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</si>
  <si>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</si>
  <si>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</si>
  <si>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</si>
  <si>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</si>
  <si>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</si>
  <si>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</si>
  <si>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</si>
  <si>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</si>
  <si>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</si>
  <si>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</si>
  <si>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</si>
  <si>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</si>
  <si>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</si>
  <si>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</si>
  <si>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</si>
  <si>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</si>
  <si>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</si>
  <si>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</si>
  <si>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</si>
  <si>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</si>
  <si>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</si>
  <si>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</si>
  <si>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</si>
  <si>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</si>
  <si>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</si>
  <si>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</si>
  <si>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</si>
  <si>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</si>
  <si>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</si>
  <si>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</si>
  <si>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</si>
  <si>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</si>
  <si>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</si>
  <si>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</si>
  <si>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</si>
  <si>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</si>
  <si>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</si>
  <si>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</si>
  <si>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</si>
  <si>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</si>
  <si>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</si>
  <si>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</si>
  <si>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</si>
  <si>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</si>
  <si>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</si>
  <si>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</si>
  <si>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</si>
  <si>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</si>
  <si>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</si>
  <si>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</si>
  <si>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</si>
  <si>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</si>
  <si>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</si>
  <si>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</si>
  <si>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</si>
  <si>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</si>
  <si>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</si>
  <si>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</si>
  <si>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</si>
  <si>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</si>
  <si>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</si>
  <si>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</si>
  <si>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</si>
  <si>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</si>
  <si>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</si>
  <si>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</si>
  <si>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</si>
  <si>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</si>
  <si>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</si>
  <si>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</si>
  <si>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</si>
  <si>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</si>
  <si>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</si>
  <si>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</si>
  <si>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</si>
  <si>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</si>
  <si>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</si>
  <si>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</si>
  <si>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</si>
  <si>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</si>
  <si>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</si>
  <si>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</si>
  <si>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</si>
  <si>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</si>
  <si>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</si>
  <si>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</si>
  <si>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</si>
  <si>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</si>
  <si>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</si>
  <si>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</si>
  <si>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</si>
  <si>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</si>
  <si>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</si>
  <si>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</si>
  <si>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</si>
  <si>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</si>
  <si>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</si>
  <si>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</si>
  <si>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</si>
  <si>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</si>
  <si>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</si>
  <si>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</si>
  <si>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</si>
  <si>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</si>
  <si>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</si>
  <si>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</si>
  <si>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</si>
  <si>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</si>
  <si>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</si>
  <si>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</si>
  <si>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</si>
  <si>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</si>
  <si>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</si>
  <si>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</si>
  <si>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</si>
  <si>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</si>
  <si>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</si>
  <si>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</si>
  <si>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</si>
  <si>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</si>
  <si>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</si>
  <si>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</si>
  <si>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</si>
  <si>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</si>
  <si>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</si>
  <si>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</si>
  <si>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</si>
  <si>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</si>
  <si>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</si>
  <si>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</si>
  <si>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</si>
  <si>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</si>
  <si>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</si>
  <si>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</si>
  <si>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</si>
  <si>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</si>
  <si>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</si>
  <si>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</si>
  <si>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</si>
  <si>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</si>
  <si>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</si>
  <si>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</si>
  <si>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</si>
  <si>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</si>
  <si>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</si>
  <si>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</si>
  <si>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</si>
  <si>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</si>
  <si>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</si>
  <si>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</si>
  <si>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</si>
  <si>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</si>
  <si>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</si>
  <si>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</si>
  <si>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</si>
  <si>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</si>
  <si>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</si>
  <si>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</si>
  <si>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</si>
  <si>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</si>
  <si>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</si>
  <si>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</si>
  <si>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</si>
  <si>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</si>
  <si>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</si>
  <si>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</si>
  <si>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</si>
  <si>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</si>
  <si>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</si>
  <si>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</si>
  <si>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</si>
  <si>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</si>
  <si>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</si>
  <si>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</si>
  <si>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</si>
  <si>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</si>
  <si>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</si>
  <si>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</si>
  <si>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</si>
  <si>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</si>
  <si>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</si>
  <si>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</si>
  <si>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</si>
  <si>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</si>
  <si>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</si>
  <si>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</si>
  <si>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</si>
  <si>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</si>
  <si>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</si>
  <si>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</si>
  <si>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</si>
  <si>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</si>
  <si>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</si>
  <si>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</si>
  <si>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</si>
  <si>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</si>
  <si>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</si>
  <si>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</si>
  <si>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</si>
  <si>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</si>
  <si>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</si>
  <si>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</si>
  <si>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</si>
  <si>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</si>
  <si>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</si>
  <si>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</si>
  <si>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</si>
  <si>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</si>
  <si>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</si>
  <si>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</si>
  <si>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</si>
  <si>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</si>
  <si>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</si>
  <si>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</si>
  <si>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</si>
  <si>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</si>
  <si>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</si>
  <si>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</si>
  <si>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</si>
  <si>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</si>
  <si>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</si>
  <si>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</si>
  <si>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</si>
  <si>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</si>
  <si>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</si>
  <si>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</si>
  <si>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</si>
  <si>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</si>
  <si>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</si>
  <si>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</si>
  <si>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</si>
  <si>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</si>
  <si>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</si>
  <si>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</si>
  <si>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</si>
  <si>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</si>
  <si>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</si>
  <si>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</si>
  <si>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</si>
  <si>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</si>
  <si>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</si>
  <si>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</si>
  <si>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</si>
  <si>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</si>
  <si>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</si>
  <si>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</si>
  <si>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</si>
  <si>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</si>
  <si>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</si>
  <si>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</si>
  <si>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</si>
  <si>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</si>
  <si>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</si>
  <si>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</si>
  <si>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</si>
  <si>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</si>
  <si>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</si>
  <si>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</si>
  <si>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</si>
  <si>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</si>
  <si>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</si>
  <si>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</si>
  <si>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</si>
  <si>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</si>
  <si>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</si>
  <si>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</si>
  <si>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</si>
  <si>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</si>
  <si>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</si>
  <si>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</si>
  <si>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</si>
  <si>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</si>
  <si>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</si>
  <si>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</si>
  <si>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</si>
  <si>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</si>
  <si>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</si>
  <si>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</si>
  <si>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</si>
  <si>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</si>
  <si>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</si>
  <si>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</si>
  <si>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</si>
  <si>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</si>
  <si>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</si>
  <si>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</si>
  <si>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</si>
  <si>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</si>
  <si>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</si>
  <si>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</si>
  <si>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</si>
  <si>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</si>
  <si>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</si>
  <si>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Inv. transfery ze SR - ZŠ Slovácká 40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</si>
  <si>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</si>
  <si>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</si>
  <si>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</si>
  <si>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</si>
  <si>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</si>
  <si>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Základní školy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</si>
  <si>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</si>
  <si>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</si>
  <si>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</si>
  <si>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</si>
  <si>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</si>
  <si>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</si>
  <si>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</si>
  <si>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</si>
  <si>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</si>
  <si>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</si>
  <si>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</si>
  <si>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</si>
  <si>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</si>
  <si>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</si>
  <si>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</si>
  <si>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</si>
  <si>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</si>
  <si>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</si>
  <si>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</si>
  <si>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</si>
  <si>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</si>
  <si>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</si>
  <si>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</si>
  <si>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</si>
  <si>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</si>
  <si>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</si>
  <si>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 xml:space="preserve">                                                ROZPOČET PŘÍJMŮ NA ROK 2020</t>
  </si>
  <si>
    <t>1-7/2020</t>
  </si>
  <si>
    <t>ROZPOČET VÝDAJŮ NA ROK 2020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</si>
  <si>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</si>
  <si>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</si>
  <si>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</si>
  <si>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</si>
  <si>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</si>
  <si>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</si>
  <si>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</si>
  <si>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</si>
  <si>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</si>
  <si>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</si>
  <si>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</si>
  <si>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</si>
  <si>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</si>
  <si>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</si>
  <si>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</si>
  <si>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</si>
  <si>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</si>
  <si>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</si>
  <si>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</si>
  <si>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</si>
  <si>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</si>
  <si>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</si>
  <si>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</si>
  <si>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</si>
  <si>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</si>
  <si>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</si>
  <si>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</si>
  <si>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</si>
  <si>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</si>
  <si>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</si>
  <si>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</si>
  <si>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</si>
  <si>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</si>
  <si>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Zrušené místní poplatky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</si>
  <si>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</si>
  <si>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</si>
  <si>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</si>
  <si>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</si>
  <si>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</si>
  <si>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</si>
  <si>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Ost. neinvest. přij. transfery ze SR - OPZ VPP - ZŠ Slovácká</t>
  </si>
  <si>
    <t>Přijaté pojistné náhrady - Nebytové hospodářství</t>
  </si>
  <si>
    <t>Ost. neinv. přijaté transfery ze SR - OPZ-VPP-SR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</si>
  <si>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</si>
  <si>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</si>
  <si>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</si>
  <si>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</si>
  <si>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</si>
  <si>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</si>
  <si>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</si>
  <si>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</si>
  <si>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</si>
  <si>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 xml:space="preserve">                    Tabulka doplňujících ukazatelů za období 7/2020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</si>
  <si>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</si>
  <si>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</si>
  <si>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</si>
  <si>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</si>
  <si>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</si>
  <si>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</si>
  <si>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</si>
  <si>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</si>
  <si>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</si>
  <si>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</si>
  <si>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</si>
  <si>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</si>
  <si>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090 MP</t>
  </si>
  <si>
    <t>Rozšíření IS MP Manager o integraci se spol. MLA, progr. vybavení, zřízení mobilní aplikace + veř. web. portál MLA</t>
  </si>
  <si>
    <t>Dovybavení venkovního zázemí dětského hřiště - projekt JmK</t>
  </si>
  <si>
    <t>Dosud neprovedené změny rozpočtu - rezervováno</t>
  </si>
  <si>
    <t>Stav k 31.7.2020</t>
  </si>
  <si>
    <t>Oprava kamerového bodu č. 46 - Valtická</t>
  </si>
  <si>
    <t>030 OKT</t>
  </si>
  <si>
    <t>nákup ost. službe (LYOD GROUP s.r.o. - služby související s přípravou veř. zakázky na poskytovatele energ. služeb)</t>
  </si>
  <si>
    <t>120 OM</t>
  </si>
  <si>
    <t>Základní školy - opravy a udržování</t>
  </si>
  <si>
    <t>Výpočetní technika na projekt Tagbust (po obdržení dotace 350 tis. bude část vrácena zpět do rez. OEK)</t>
  </si>
  <si>
    <t>110 OEK</t>
  </si>
  <si>
    <t>Nákup 6 ks chladících skříní na zeleninu pro ZŠ</t>
  </si>
  <si>
    <t>Konzultační, poradenské, právní a ostatní služby</t>
  </si>
  <si>
    <t>Úprava závazného ukazatele roz. u PO z důvodu negativního dopadu koronavirové krize do rozpočtu města</t>
  </si>
  <si>
    <t>Snížení rozpočtu OKT a převod do rezervy OEK z důvodu negativního dopadu koronavirové krize do rozpočtu města</t>
  </si>
  <si>
    <t>Navýšení roz. MP na položce elektrická energie</t>
  </si>
  <si>
    <t>Snížení rozpočtu OM a převod do rezervy OEK z důvodu negativního dopadu koronavirové krize do rozpočtu města</t>
  </si>
  <si>
    <t>Snížení rozpočtu MP a převod do rezervy OEK z důvodu negativního dopadu koronavirové krize do rozpočtu města</t>
  </si>
  <si>
    <t>020 OSV</t>
  </si>
  <si>
    <t>Snížení rozpočtu OSV a převod do rezervy OEK z důvodu negativního dopadu koronavirové krize do rozpočtu města</t>
  </si>
  <si>
    <t>010 TS</t>
  </si>
  <si>
    <t>Snížení rozpočtu TS a převod do rezervy OEK z důvodu negativního dopadu koronavirové krize do rozpočtu města</t>
  </si>
  <si>
    <t>Nákup ochraných pomůcek a materiálu (desinfekce, roušky, rukavice apod.)</t>
  </si>
  <si>
    <t>Projekt ,,Domovník - Preventista - prostředky na platy (po obdržení dotace bude část vrácena zpět do rez. OEK)</t>
  </si>
  <si>
    <t>Opravy a údržba hasičských vozidel JSDH St. Břeclav</t>
  </si>
  <si>
    <t>Schválený rozpočet -  nespecifikované rezervy § 6409, pol. 5901</t>
  </si>
  <si>
    <t>inv.</t>
  </si>
  <si>
    <t>neinv.</t>
  </si>
  <si>
    <t>Účel</t>
  </si>
  <si>
    <t>Dne</t>
  </si>
  <si>
    <t>RM</t>
  </si>
  <si>
    <t xml:space="preserve">REZERVA MĚSTA  U ORJ 110 - ODBOR EKONOMICKÝ                        § 6409 pol. 5901 </t>
  </si>
  <si>
    <t xml:space="preserve"> </t>
  </si>
  <si>
    <t xml:space="preserve">Příspěvek z JmK dle zák .č.159/2020 Sb., o kompenzačním bonusu v souvislosti s kriz. opatř. v souvislosti s výskytem koronaviru </t>
  </si>
  <si>
    <t>Převod nevyčerp. prostředků projektu Domovník - Preventista 04-05/2020 (podíl města) na pol. financování</t>
  </si>
  <si>
    <t>Zrušení termínovaného vkladu</t>
  </si>
  <si>
    <t>Domov seniorů - přístavba kuchyně - vrácení nevyčerp. prostředků na pol. financování</t>
  </si>
  <si>
    <t>Oprava kanalizace - Hlavní</t>
  </si>
  <si>
    <t>Snížení rozpočtu inv. akcí OM  z důvodu negativního dopadu koronavirové krize do rozpočtu města</t>
  </si>
  <si>
    <t>Příjem inv. transferu ze SR - Přírodní zahrada MŠ Kpt. Nálepky - bylo profinancováno v roce 2019</t>
  </si>
  <si>
    <t>Finanční vypořádání - vratka nevyčerpaných prostř. na volby do Evropského parlamentu</t>
  </si>
  <si>
    <t>Finanční vypořádání - vratka nevyčerpaných prostř. dotace na výkon SPOD</t>
  </si>
  <si>
    <t>částku navýšen rozpočet tř. 8 - financování u OEK</t>
  </si>
  <si>
    <t xml:space="preserve">schválený rozpočet města 46 164 tis., závazný ukazatel JmK 46 164,40 tis., rozdíl dorozpočtován a o tuto </t>
  </si>
  <si>
    <t>Navýšení rozpočtu u příjmu Souhrnný dotační vztah k SR (příspěvek na výkon st. správy pro r. 2020)</t>
  </si>
  <si>
    <t>Stavební úpravy foyer MÚ Břeclav</t>
  </si>
  <si>
    <t>Montáž a navýšení hlavního jističe</t>
  </si>
  <si>
    <t>Mobilní informační systém</t>
  </si>
  <si>
    <t>Nedofinancované akce r. 2019</t>
  </si>
  <si>
    <t xml:space="preserve">MKDS - oprava klienstské stanice </t>
  </si>
  <si>
    <t>1.</t>
  </si>
  <si>
    <t xml:space="preserve">Schválený rozpočet 2020 - změna stavu peněž. prostř. na bank. účtech - zapojení do rozpočtu </t>
  </si>
  <si>
    <t>Poznámka</t>
  </si>
  <si>
    <t xml:space="preserve">    (v tis. Kč)</t>
  </si>
  <si>
    <t>ZAPOJENÍ PROSTŘEDKŮ TŘ. 8 - FINANCOVÁNÍ (pol. 8115 u ORJ 110 OEK)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</si>
</sst>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60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0" fontId="6" fillId="0" borderId="12" xfId="0" applyFont="1" applyFill="1" applyBorder="1"/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7" fillId="5" borderId="9" xfId="0" applyNumberFormat="1" applyFont="1" applyFill="1" applyBorder="1"/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4" fontId="10" fillId="0" borderId="9" xfId="0" applyNumberFormat="1" applyFont="1" applyFill="1" applyBorder="1"/>
    <xf numFmtId="0" fontId="10" fillId="0" borderId="9" xfId="0" applyFont="1" applyFill="1" applyBorder="1"/>
    <xf numFmtId="0" fontId="4" fillId="0" borderId="14" xfId="0" applyFont="1" applyFill="1" applyBorder="1" applyAlignment="1">
      <alignment horizontal="left"/>
    </xf>
    <xf numFmtId="4" fontId="10" fillId="0" borderId="14" xfId="0" applyNumberFormat="1" applyFont="1" applyFill="1" applyBorder="1"/>
    <xf numFmtId="0" fontId="10" fillId="0" borderId="14" xfId="0" applyFont="1" applyFill="1" applyBorder="1"/>
    <xf numFmtId="0" fontId="11" fillId="0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10" fillId="5" borderId="9" xfId="0" applyNumberFormat="1" applyFont="1" applyFill="1" applyBorder="1"/>
    <xf numFmtId="4" fontId="8" fillId="5" borderId="13" xfId="0" applyNumberFormat="1" applyFont="1" applyFill="1" applyBorder="1"/>
    <xf numFmtId="4" fontId="29" fillId="3" borderId="20" xfId="0" applyNumberFormat="1" applyFont="1" applyFill="1" applyBorder="1" applyAlignment="1">
      <alignment vertical="center"/>
    </xf>
    <xf numFmtId="0" fontId="7" fillId="0" borderId="11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5" applyFont="1"/>
    <xf numFmtId="0" fontId="2" fillId="0" borderId="9" xfId="5" applyFont="1" applyBorder="1"/>
    <xf numFmtId="4" fontId="5" fillId="0" borderId="9" xfId="5" applyNumberFormat="1" applyFont="1" applyBorder="1"/>
    <xf numFmtId="4" fontId="2" fillId="0" borderId="9" xfId="5" applyNumberFormat="1" applyFont="1" applyBorder="1"/>
    <xf numFmtId="0" fontId="2" fillId="0" borderId="9" xfId="5" applyFont="1" applyBorder="1" applyAlignment="1">
      <alignment wrapText="1"/>
    </xf>
    <xf numFmtId="14" fontId="2" fillId="0" borderId="9" xfId="5" applyNumberFormat="1" applyFont="1" applyBorder="1"/>
    <xf numFmtId="0" fontId="33" fillId="0" borderId="0" xfId="6" applyFont="1"/>
    <xf numFmtId="0" fontId="33" fillId="0" borderId="9" xfId="6" applyFont="1" applyBorder="1" applyAlignment="1">
      <alignment horizontal="left"/>
    </xf>
    <xf numFmtId="0" fontId="2" fillId="0" borderId="9" xfId="6" applyFont="1" applyBorder="1"/>
    <xf numFmtId="4" fontId="33" fillId="0" borderId="9" xfId="6" applyNumberFormat="1" applyFont="1" applyBorder="1"/>
    <xf numFmtId="14" fontId="33" fillId="0" borderId="9" xfId="6" applyNumberFormat="1" applyFont="1" applyBorder="1" applyAlignment="1">
      <alignment horizontal="center"/>
    </xf>
    <xf numFmtId="0" fontId="33" fillId="0" borderId="9" xfId="6" applyFont="1" applyBorder="1" applyAlignment="1">
      <alignment horizontal="center"/>
    </xf>
    <xf numFmtId="0" fontId="2" fillId="0" borderId="12" xfId="5" applyFont="1" applyBorder="1" applyAlignment="1">
      <alignment horizontal="left"/>
    </xf>
    <xf numFmtId="0" fontId="5" fillId="0" borderId="0" xfId="5" applyFont="1"/>
    <xf numFmtId="4" fontId="2" fillId="0" borderId="12" xfId="5" applyNumberFormat="1" applyFont="1" applyBorder="1"/>
    <xf numFmtId="14" fontId="2" fillId="0" borderId="12" xfId="5" applyNumberFormat="1" applyFont="1" applyBorder="1"/>
    <xf numFmtId="1" fontId="2" fillId="0" borderId="12" xfId="5" applyNumberFormat="1" applyFont="1" applyBorder="1"/>
    <xf numFmtId="0" fontId="2" fillId="0" borderId="9" xfId="5" applyFont="1" applyBorder="1" applyAlignment="1">
      <alignment horizontal="left"/>
    </xf>
    <xf numFmtId="0" fontId="5" fillId="0" borderId="9" xfId="5" applyFont="1" applyBorder="1"/>
    <xf numFmtId="1" fontId="2" fillId="0" borderId="9" xfId="5" applyNumberFormat="1" applyFont="1" applyBorder="1"/>
    <xf numFmtId="0" fontId="5" fillId="0" borderId="9" xfId="5" applyFont="1" applyBorder="1" applyAlignment="1">
      <alignment horizontal="left"/>
    </xf>
    <xf numFmtId="0" fontId="5" fillId="6" borderId="9" xfId="5" applyFont="1" applyFill="1" applyBorder="1" applyAlignment="1">
      <alignment horizontal="center"/>
    </xf>
    <xf numFmtId="0" fontId="5" fillId="2" borderId="9" xfId="5" applyFont="1" applyFill="1" applyBorder="1" applyAlignment="1">
      <alignment horizontal="center"/>
    </xf>
    <xf numFmtId="0" fontId="5" fillId="0" borderId="46" xfId="5" applyFont="1" applyBorder="1" applyAlignment="1">
      <alignment horizontal="right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/>
    </xf>
    <xf numFmtId="4" fontId="33" fillId="0" borderId="0" xfId="6" applyNumberFormat="1" applyFont="1"/>
    <xf numFmtId="0" fontId="33" fillId="0" borderId="0" xfId="6" applyFont="1" applyAlignment="1">
      <alignment horizontal="center"/>
    </xf>
    <xf numFmtId="0" fontId="33" fillId="0" borderId="0" xfId="6" applyFont="1" applyAlignment="1">
      <alignment horizontal="left"/>
    </xf>
    <xf numFmtId="0" fontId="33" fillId="0" borderId="0" xfId="6" applyFont="1" applyAlignment="1">
      <alignment horizontal="left"/>
    </xf>
    <xf numFmtId="0" fontId="33" fillId="0" borderId="0" xfId="6" applyFont="1" applyAlignment="1"/>
    <xf numFmtId="0" fontId="33" fillId="0" borderId="0" xfId="6" applyFont="1" applyAlignment="1"/>
    <xf numFmtId="0" fontId="33" fillId="2" borderId="9" xfId="6" applyFont="1" applyFill="1" applyBorder="1"/>
    <xf numFmtId="4" fontId="34" fillId="2" borderId="9" xfId="6" applyNumberFormat="1" applyFont="1" applyFill="1" applyBorder="1"/>
    <xf numFmtId="0" fontId="34" fillId="2" borderId="9" xfId="6" applyFont="1" applyFill="1" applyBorder="1" applyAlignment="1">
      <alignment horizontal="right"/>
    </xf>
    <xf numFmtId="0" fontId="33" fillId="2" borderId="9" xfId="6" applyFont="1" applyFill="1" applyBorder="1" applyAlignment="1">
      <alignment horizontal="center"/>
    </xf>
    <xf numFmtId="0" fontId="34" fillId="0" borderId="0" xfId="6" applyFont="1" applyAlignment="1">
      <alignment horizontal="left"/>
    </xf>
    <xf numFmtId="0" fontId="34" fillId="0" borderId="9" xfId="6" applyFont="1" applyBorder="1" applyAlignment="1">
      <alignment horizontal="left"/>
    </xf>
    <xf numFmtId="4" fontId="34" fillId="0" borderId="9" xfId="6" applyNumberFormat="1" applyFont="1" applyBorder="1" applyAlignment="1">
      <alignment horizontal="right"/>
    </xf>
    <xf numFmtId="0" fontId="34" fillId="0" borderId="9" xfId="6" applyFont="1" applyBorder="1" applyAlignment="1">
      <alignment horizontal="right"/>
    </xf>
    <xf numFmtId="4" fontId="33" fillId="0" borderId="9" xfId="6" applyNumberFormat="1" applyFont="1" applyBorder="1" applyAlignment="1">
      <alignment horizontal="left"/>
    </xf>
    <xf numFmtId="4" fontId="33" fillId="0" borderId="9" xfId="6" applyNumberFormat="1" applyFont="1" applyBorder="1" applyAlignment="1">
      <alignment horizontal="right"/>
    </xf>
    <xf numFmtId="14" fontId="33" fillId="0" borderId="9" xfId="6" applyNumberFormat="1" applyFont="1" applyBorder="1" applyAlignment="1">
      <alignment horizontal="left"/>
    </xf>
    <xf numFmtId="1" fontId="33" fillId="0" borderId="9" xfId="6" applyNumberFormat="1" applyFont="1" applyBorder="1" applyAlignment="1">
      <alignment horizontal="center"/>
    </xf>
    <xf numFmtId="0" fontId="34" fillId="0" borderId="0" xfId="6" applyFont="1"/>
    <xf numFmtId="14" fontId="34" fillId="0" borderId="9" xfId="6" applyNumberFormat="1" applyFont="1" applyBorder="1" applyAlignment="1">
      <alignment horizontal="center"/>
    </xf>
    <xf numFmtId="0" fontId="34" fillId="0" borderId="9" xfId="6" applyFont="1" applyBorder="1" applyAlignment="1">
      <alignment horizontal="center"/>
    </xf>
    <xf numFmtId="0" fontId="33" fillId="0" borderId="9" xfId="6" applyFont="1" applyBorder="1"/>
    <xf numFmtId="0" fontId="34" fillId="0" borderId="9" xfId="6" applyFont="1" applyBorder="1"/>
    <xf numFmtId="4" fontId="34" fillId="0" borderId="9" xfId="6" applyNumberFormat="1" applyFont="1" applyBorder="1" applyAlignment="1">
      <alignment horizontal="left"/>
    </xf>
    <xf numFmtId="164" fontId="33" fillId="0" borderId="9" xfId="6" applyNumberFormat="1" applyFont="1" applyBorder="1" applyAlignment="1">
      <alignment horizontal="left"/>
    </xf>
    <xf numFmtId="164" fontId="34" fillId="0" borderId="9" xfId="6" applyNumberFormat="1" applyFont="1" applyBorder="1" applyAlignment="1">
      <alignment horizontal="left"/>
    </xf>
    <xf numFmtId="0" fontId="33" fillId="0" borderId="7" xfId="6" applyFont="1" applyBorder="1"/>
    <xf numFmtId="4" fontId="34" fillId="0" borderId="9" xfId="6" applyNumberFormat="1" applyFont="1" applyBorder="1"/>
    <xf numFmtId="0" fontId="2" fillId="0" borderId="7" xfId="6" applyFont="1" applyBorder="1" applyProtection="1">
      <protection locked="0"/>
    </xf>
    <xf numFmtId="0" fontId="34" fillId="2" borderId="9" xfId="6" applyFont="1" applyFill="1" applyBorder="1" applyAlignment="1">
      <alignment horizontal="center"/>
    </xf>
    <xf numFmtId="4" fontId="34" fillId="2" borderId="9" xfId="6" applyNumberFormat="1" applyFont="1" applyFill="1" applyBorder="1" applyAlignment="1">
      <alignment horizontal="center"/>
    </xf>
    <xf numFmtId="0" fontId="34" fillId="0" borderId="0" xfId="6" applyFont="1" applyAlignment="1">
      <alignment horizontal="center"/>
    </xf>
  </cellXfs>
  <cellStyles count="7"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30" sqref="G30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47"/>
      <c r="B1" s="147"/>
      <c r="C1" s="147"/>
      <c r="D1" s="147"/>
      <c r="E1" s="147"/>
      <c r="F1" s="147"/>
      <c r="G1" s="147"/>
    </row>
    <row r="2" spans="1:7" ht="16.5" customHeight="1" x14ac:dyDescent="0.25">
      <c r="A2" s="148"/>
      <c r="B2" s="149"/>
      <c r="C2" s="147"/>
      <c r="D2" s="147"/>
      <c r="E2" s="147"/>
      <c r="F2" s="147"/>
      <c r="G2" s="147"/>
    </row>
    <row r="3" spans="1:7" ht="15.75" x14ac:dyDescent="0.25">
      <c r="A3" s="148"/>
      <c r="B3" s="148" t="s">
        <v>365</v>
      </c>
      <c r="C3" s="147"/>
      <c r="D3" s="147"/>
      <c r="E3" s="147"/>
      <c r="F3" s="147"/>
      <c r="G3" s="147"/>
    </row>
    <row r="4" spans="1:7" ht="15.75" x14ac:dyDescent="0.25">
      <c r="A4" s="148"/>
      <c r="B4" s="185"/>
      <c r="C4" s="147"/>
      <c r="D4" s="147"/>
      <c r="E4" s="147"/>
      <c r="F4" s="147"/>
      <c r="G4" s="147"/>
    </row>
    <row r="5" spans="1:7" ht="21.75" customHeight="1" x14ac:dyDescent="0.3">
      <c r="A5" s="289" t="s">
        <v>512</v>
      </c>
      <c r="B5" s="290"/>
      <c r="C5" s="291"/>
      <c r="D5" s="291"/>
      <c r="E5" s="291"/>
      <c r="F5" s="147"/>
      <c r="G5" s="147"/>
    </row>
    <row r="6" spans="1:7" ht="15.75" x14ac:dyDescent="0.25">
      <c r="A6" s="150"/>
      <c r="B6" s="151"/>
      <c r="C6" s="151"/>
      <c r="D6" s="151"/>
      <c r="E6" s="151"/>
    </row>
    <row r="7" spans="1:7" ht="15" customHeight="1" thickBot="1" x14ac:dyDescent="0.25">
      <c r="A7" s="152"/>
      <c r="C7" s="153"/>
      <c r="D7" s="153"/>
      <c r="E7" s="153" t="s">
        <v>366</v>
      </c>
    </row>
    <row r="8" spans="1:7" ht="14.25" x14ac:dyDescent="0.2">
      <c r="B8" s="292" t="s">
        <v>367</v>
      </c>
      <c r="C8" s="154" t="s">
        <v>368</v>
      </c>
      <c r="D8" s="154" t="s">
        <v>369</v>
      </c>
      <c r="E8" s="154" t="s">
        <v>0</v>
      </c>
      <c r="F8" s="155" t="s">
        <v>370</v>
      </c>
      <c r="G8" s="156"/>
    </row>
    <row r="9" spans="1:7" ht="15" thickBot="1" x14ac:dyDescent="0.25">
      <c r="B9" s="293"/>
      <c r="C9" s="157" t="s">
        <v>371</v>
      </c>
      <c r="D9" s="157" t="s">
        <v>371</v>
      </c>
      <c r="E9" s="157" t="s">
        <v>371</v>
      </c>
      <c r="F9" s="158" t="s">
        <v>372</v>
      </c>
      <c r="G9" s="156"/>
    </row>
    <row r="10" spans="1:7" s="183" customFormat="1" ht="15.95" customHeight="1" thickTop="1" x14ac:dyDescent="0.25">
      <c r="B10" s="161" t="s">
        <v>373</v>
      </c>
      <c r="C10" s="162">
        <v>431645</v>
      </c>
      <c r="D10" s="162">
        <v>425585</v>
      </c>
      <c r="E10" s="162">
        <v>226806.8</v>
      </c>
      <c r="F10" s="163">
        <f>(E10/D10)*100</f>
        <v>53.292949704524361</v>
      </c>
      <c r="G10" s="184"/>
    </row>
    <row r="11" spans="1:7" s="183" customFormat="1" ht="15.95" customHeight="1" x14ac:dyDescent="0.25">
      <c r="B11" s="164" t="s">
        <v>374</v>
      </c>
      <c r="C11" s="165">
        <v>65912</v>
      </c>
      <c r="D11" s="165">
        <v>65946.100000000006</v>
      </c>
      <c r="E11" s="165">
        <v>41142.800000000003</v>
      </c>
      <c r="F11" s="163">
        <f t="shared" ref="F11:F14" si="0">(E11/D11)*100</f>
        <v>62.388526387458839</v>
      </c>
      <c r="G11" s="184"/>
    </row>
    <row r="12" spans="1:7" s="183" customFormat="1" ht="15.95" customHeight="1" x14ac:dyDescent="0.25">
      <c r="B12" s="164" t="s">
        <v>375</v>
      </c>
      <c r="C12" s="165">
        <v>19450</v>
      </c>
      <c r="D12" s="165">
        <v>19450</v>
      </c>
      <c r="E12" s="165">
        <v>6644.2</v>
      </c>
      <c r="F12" s="163">
        <f t="shared" si="0"/>
        <v>34.160411311053984</v>
      </c>
      <c r="G12" s="184"/>
    </row>
    <row r="13" spans="1:7" s="183" customFormat="1" ht="15.95" customHeight="1" x14ac:dyDescent="0.25">
      <c r="B13" s="166" t="s">
        <v>376</v>
      </c>
      <c r="C13" s="165">
        <v>99836</v>
      </c>
      <c r="D13" s="165">
        <v>152841.79999999999</v>
      </c>
      <c r="E13" s="165">
        <v>106760.2</v>
      </c>
      <c r="F13" s="163">
        <f t="shared" si="0"/>
        <v>69.850132620788301</v>
      </c>
      <c r="G13" s="184"/>
    </row>
    <row r="14" spans="1:7" s="183" customFormat="1" ht="15.95" customHeight="1" thickBot="1" x14ac:dyDescent="0.3">
      <c r="B14" s="167" t="s">
        <v>377</v>
      </c>
      <c r="C14" s="168">
        <f>SUM(C10:C13)</f>
        <v>616843</v>
      </c>
      <c r="D14" s="168">
        <f>SUM(D10:D13)</f>
        <v>663822.89999999991</v>
      </c>
      <c r="E14" s="168">
        <f>SUM(E10:E13)</f>
        <v>381354</v>
      </c>
      <c r="F14" s="163">
        <f t="shared" si="0"/>
        <v>57.448153716902517</v>
      </c>
      <c r="G14" s="184"/>
    </row>
    <row r="15" spans="1:7" s="183" customFormat="1" ht="15.95" customHeight="1" thickTop="1" x14ac:dyDescent="0.25">
      <c r="B15" s="169"/>
      <c r="C15" s="170"/>
      <c r="D15" s="170"/>
      <c r="E15" s="170"/>
      <c r="F15" s="171"/>
      <c r="G15" s="184"/>
    </row>
    <row r="16" spans="1:7" s="183" customFormat="1" ht="15.95" customHeight="1" x14ac:dyDescent="0.25">
      <c r="A16" s="184"/>
      <c r="B16" s="164" t="s">
        <v>378</v>
      </c>
      <c r="C16" s="165">
        <v>516401</v>
      </c>
      <c r="D16" s="165">
        <v>574682.6</v>
      </c>
      <c r="E16" s="165">
        <v>341976.6</v>
      </c>
      <c r="F16" s="172">
        <f>(E16/D16)*100</f>
        <v>59.507039189980695</v>
      </c>
      <c r="G16" s="184"/>
    </row>
    <row r="17" spans="1:7" s="183" customFormat="1" ht="15.95" customHeight="1" x14ac:dyDescent="0.25">
      <c r="A17" s="184"/>
      <c r="B17" s="166" t="s">
        <v>379</v>
      </c>
      <c r="C17" s="165">
        <v>186343</v>
      </c>
      <c r="D17" s="165">
        <v>152101.1</v>
      </c>
      <c r="E17" s="165">
        <v>77198.702000000005</v>
      </c>
      <c r="F17" s="172">
        <f t="shared" ref="F17:F18" si="1">(E17/D17)*100</f>
        <v>50.754861075955404</v>
      </c>
      <c r="G17" s="184"/>
    </row>
    <row r="18" spans="1:7" s="183" customFormat="1" ht="15.95" customHeight="1" thickBot="1" x14ac:dyDescent="0.3">
      <c r="A18" s="184"/>
      <c r="B18" s="167" t="s">
        <v>380</v>
      </c>
      <c r="C18" s="168">
        <f>SUM(C16:C17)</f>
        <v>702744</v>
      </c>
      <c r="D18" s="168">
        <f>SUM(D16:D17)</f>
        <v>726783.7</v>
      </c>
      <c r="E18" s="168">
        <f>SUM(E16:E17)</f>
        <v>419175.30199999997</v>
      </c>
      <c r="F18" s="172">
        <f t="shared" si="1"/>
        <v>57.675385675270377</v>
      </c>
      <c r="G18" s="184"/>
    </row>
    <row r="19" spans="1:7" s="183" customFormat="1" ht="11.25" customHeight="1" thickTop="1" x14ac:dyDescent="0.25">
      <c r="B19" s="173"/>
      <c r="C19" s="174"/>
      <c r="D19" s="174"/>
      <c r="E19" s="174"/>
      <c r="F19" s="171"/>
      <c r="G19" s="184"/>
    </row>
    <row r="20" spans="1:7" s="183" customFormat="1" ht="15.95" customHeight="1" x14ac:dyDescent="0.25">
      <c r="B20" s="175" t="s">
        <v>381</v>
      </c>
      <c r="C20" s="176"/>
      <c r="D20" s="176"/>
      <c r="E20" s="176"/>
      <c r="F20" s="177"/>
      <c r="G20" s="184"/>
    </row>
    <row r="21" spans="1:7" s="183" customFormat="1" ht="15.95" customHeight="1" x14ac:dyDescent="0.2">
      <c r="B21" s="175" t="s">
        <v>382</v>
      </c>
      <c r="C21" s="178">
        <v>0</v>
      </c>
      <c r="D21" s="178">
        <v>0</v>
      </c>
      <c r="E21" s="178">
        <v>0</v>
      </c>
      <c r="F21" s="179"/>
    </row>
    <row r="22" spans="1:7" s="183" customFormat="1" ht="15.95" customHeight="1" thickBot="1" x14ac:dyDescent="0.25">
      <c r="B22" s="180" t="s">
        <v>383</v>
      </c>
      <c r="C22" s="181">
        <v>85901</v>
      </c>
      <c r="D22" s="181">
        <v>62960.800000000003</v>
      </c>
      <c r="E22" s="181">
        <v>37821.300000000003</v>
      </c>
      <c r="F22" s="182"/>
    </row>
    <row r="25" spans="1:7" x14ac:dyDescent="0.2">
      <c r="B25" s="159" t="s">
        <v>384</v>
      </c>
    </row>
    <row r="26" spans="1:7" x14ac:dyDescent="0.2">
      <c r="B26" s="159" t="s">
        <v>385</v>
      </c>
      <c r="C26" s="159"/>
      <c r="D26" s="159"/>
      <c r="E26" s="159"/>
    </row>
    <row r="27" spans="1:7" ht="15" x14ac:dyDescent="0.2">
      <c r="B27" s="159"/>
      <c r="C27" s="160"/>
      <c r="D27" s="160"/>
      <c r="E27" s="160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5"/>
  <sheetViews>
    <sheetView zoomScale="96" zoomScaleNormal="96" workbookViewId="0">
      <pane xSplit="6" topLeftCell="G1" activePane="topRight" state="frozen"/>
      <selection pane="topRight" activeCell="K413" sqref="K413"/>
    </sheetView>
  </sheetViews>
  <sheetFormatPr defaultColWidth="9.140625" defaultRowHeight="15" x14ac:dyDescent="0.2"/>
  <cols>
    <col min="1" max="1" width="7.28515625" style="65" customWidth="1"/>
    <col min="2" max="3" width="6.7109375" style="65" customWidth="1"/>
    <col min="4" max="4" width="76.5703125" style="65" customWidth="1"/>
    <col min="5" max="5" width="12.5703125" style="194" customWidth="1"/>
    <col min="6" max="6" width="13.85546875" style="194" customWidth="1"/>
    <col min="7" max="7" width="13.7109375" style="212" customWidth="1"/>
    <col min="8" max="8" width="8.28515625" style="1" customWidth="1"/>
    <col min="9" max="16384" width="9.140625" style="1"/>
  </cols>
  <sheetData>
    <row r="1" spans="1:8" ht="21.75" customHeight="1" x14ac:dyDescent="0.25">
      <c r="A1" s="294" t="s">
        <v>93</v>
      </c>
      <c r="B1" s="295"/>
      <c r="C1" s="295"/>
      <c r="D1" s="53"/>
      <c r="E1" s="193"/>
      <c r="F1" s="193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299" t="s">
        <v>457</v>
      </c>
      <c r="B3" s="299"/>
      <c r="C3" s="299"/>
      <c r="D3" s="295"/>
      <c r="E3" s="195"/>
      <c r="F3" s="195"/>
      <c r="G3" s="213"/>
    </row>
    <row r="4" spans="1:8" s="50" customFormat="1" ht="15" customHeight="1" thickBot="1" x14ac:dyDescent="0.35">
      <c r="A4" s="51"/>
      <c r="B4" s="51"/>
      <c r="C4" s="51"/>
      <c r="D4" s="51"/>
      <c r="E4" s="196"/>
      <c r="F4" s="196"/>
      <c r="G4" s="213"/>
    </row>
    <row r="5" spans="1:8" s="50" customFormat="1" ht="15" customHeight="1" x14ac:dyDescent="0.25">
      <c r="A5" s="24" t="s">
        <v>14</v>
      </c>
      <c r="B5" s="24" t="s">
        <v>419</v>
      </c>
      <c r="C5" s="24" t="s">
        <v>420</v>
      </c>
      <c r="D5" s="23" t="s">
        <v>12</v>
      </c>
      <c r="E5" s="22" t="s">
        <v>11</v>
      </c>
      <c r="F5" s="22" t="s">
        <v>11</v>
      </c>
      <c r="G5" s="22" t="s">
        <v>0</v>
      </c>
      <c r="H5" s="118" t="s">
        <v>363</v>
      </c>
    </row>
    <row r="6" spans="1:8" s="50" customFormat="1" ht="15" customHeight="1" thickBot="1" x14ac:dyDescent="0.3">
      <c r="A6" s="21"/>
      <c r="B6" s="21"/>
      <c r="C6" s="21"/>
      <c r="D6" s="20"/>
      <c r="E6" s="197" t="s">
        <v>10</v>
      </c>
      <c r="F6" s="197" t="s">
        <v>9</v>
      </c>
      <c r="G6" s="235" t="s">
        <v>458</v>
      </c>
      <c r="H6" s="126" t="s">
        <v>364</v>
      </c>
    </row>
    <row r="7" spans="1:8" s="50" customFormat="1" ht="17.45" customHeight="1" thickTop="1" x14ac:dyDescent="0.3">
      <c r="A7" s="95">
        <v>10</v>
      </c>
      <c r="B7" s="96"/>
      <c r="C7" s="96"/>
      <c r="D7" s="95" t="s">
        <v>360</v>
      </c>
      <c r="E7" s="228"/>
      <c r="F7" s="187"/>
      <c r="G7" s="219"/>
      <c r="H7" s="131"/>
    </row>
    <row r="8" spans="1:8" s="50" customFormat="1" ht="14.25" customHeight="1" x14ac:dyDescent="0.3">
      <c r="A8" s="47"/>
      <c r="B8" s="121"/>
      <c r="C8" s="270"/>
      <c r="D8" s="270"/>
      <c r="E8" s="229"/>
      <c r="F8" s="198"/>
      <c r="G8" s="214"/>
      <c r="H8" s="120"/>
    </row>
    <row r="9" spans="1:8" s="50" customFormat="1" ht="15" hidden="1" customHeight="1" x14ac:dyDescent="0.2">
      <c r="A9" s="47">
        <v>221</v>
      </c>
      <c r="B9" s="43"/>
      <c r="C9" s="49">
        <v>4122</v>
      </c>
      <c r="D9" s="270" t="s">
        <v>421</v>
      </c>
      <c r="E9" s="57">
        <v>0</v>
      </c>
      <c r="F9" s="189">
        <v>0</v>
      </c>
      <c r="G9" s="117">
        <v>0</v>
      </c>
      <c r="H9" s="116" t="e">
        <f>(#REF!/F9)*100</f>
        <v>#REF!</v>
      </c>
    </row>
    <row r="10" spans="1:8" s="50" customFormat="1" ht="15" customHeight="1" x14ac:dyDescent="0.2">
      <c r="A10" s="47">
        <v>13101</v>
      </c>
      <c r="B10" s="43"/>
      <c r="C10" s="49">
        <v>4116</v>
      </c>
      <c r="D10" s="13" t="s">
        <v>503</v>
      </c>
      <c r="E10" s="57">
        <v>0</v>
      </c>
      <c r="F10" s="189">
        <v>630</v>
      </c>
      <c r="G10" s="117">
        <v>172.5</v>
      </c>
      <c r="H10" s="116">
        <f>(G10/F10)*100</f>
        <v>27.380952380952383</v>
      </c>
    </row>
    <row r="11" spans="1:8" s="50" customFormat="1" ht="15" customHeight="1" x14ac:dyDescent="0.2">
      <c r="A11" s="47">
        <v>13013</v>
      </c>
      <c r="B11" s="43"/>
      <c r="C11" s="49">
        <v>4116</v>
      </c>
      <c r="D11" s="13" t="s">
        <v>502</v>
      </c>
      <c r="E11" s="57">
        <v>0</v>
      </c>
      <c r="F11" s="189">
        <v>450</v>
      </c>
      <c r="G11" s="117">
        <v>91.8</v>
      </c>
      <c r="H11" s="116">
        <f t="shared" ref="H11:H26" si="0">(G11/F11)*100</f>
        <v>20.399999999999999</v>
      </c>
    </row>
    <row r="12" spans="1:8" s="50" customFormat="1" ht="15" customHeight="1" x14ac:dyDescent="0.2">
      <c r="A12" s="47">
        <v>13013</v>
      </c>
      <c r="B12" s="43"/>
      <c r="C12" s="49">
        <v>4116</v>
      </c>
      <c r="D12" s="13" t="s">
        <v>513</v>
      </c>
      <c r="E12" s="57">
        <v>0</v>
      </c>
      <c r="F12" s="189">
        <v>2324.6999999999998</v>
      </c>
      <c r="G12" s="117">
        <v>2324.8000000000002</v>
      </c>
      <c r="H12" s="116">
        <f t="shared" si="0"/>
        <v>100.00430163031791</v>
      </c>
    </row>
    <row r="13" spans="1:8" s="50" customFormat="1" ht="15" customHeight="1" x14ac:dyDescent="0.2">
      <c r="A13" s="47"/>
      <c r="B13" s="43">
        <v>1032</v>
      </c>
      <c r="C13" s="49">
        <v>2111</v>
      </c>
      <c r="D13" s="13" t="s">
        <v>515</v>
      </c>
      <c r="E13" s="57">
        <v>0</v>
      </c>
      <c r="F13" s="189">
        <v>0</v>
      </c>
      <c r="G13" s="117">
        <v>0.5</v>
      </c>
      <c r="H13" s="116" t="e">
        <f t="shared" si="0"/>
        <v>#DIV/0!</v>
      </c>
    </row>
    <row r="14" spans="1:8" s="50" customFormat="1" ht="15" customHeight="1" x14ac:dyDescent="0.2">
      <c r="A14" s="44"/>
      <c r="B14" s="43">
        <v>2212</v>
      </c>
      <c r="C14" s="13">
        <v>2324</v>
      </c>
      <c r="D14" s="13" t="s">
        <v>387</v>
      </c>
      <c r="E14" s="57">
        <v>125</v>
      </c>
      <c r="F14" s="189">
        <v>125</v>
      </c>
      <c r="G14" s="117">
        <v>78.400000000000006</v>
      </c>
      <c r="H14" s="116">
        <f t="shared" si="0"/>
        <v>62.720000000000006</v>
      </c>
    </row>
    <row r="15" spans="1:8" s="50" customFormat="1" ht="15" hidden="1" customHeight="1" x14ac:dyDescent="0.2">
      <c r="A15" s="44"/>
      <c r="B15" s="43">
        <v>2221</v>
      </c>
      <c r="C15" s="13">
        <v>2329</v>
      </c>
      <c r="D15" s="13" t="s">
        <v>449</v>
      </c>
      <c r="E15" s="57">
        <v>0</v>
      </c>
      <c r="F15" s="189">
        <v>0</v>
      </c>
      <c r="G15" s="117">
        <v>0</v>
      </c>
      <c r="H15" s="116" t="e">
        <f t="shared" si="0"/>
        <v>#DIV/0!</v>
      </c>
    </row>
    <row r="16" spans="1:8" s="50" customFormat="1" ht="15" customHeight="1" x14ac:dyDescent="0.2">
      <c r="A16" s="44"/>
      <c r="B16" s="43">
        <v>2219</v>
      </c>
      <c r="C16" s="13">
        <v>2322</v>
      </c>
      <c r="D16" s="13" t="s">
        <v>476</v>
      </c>
      <c r="E16" s="57">
        <v>0</v>
      </c>
      <c r="F16" s="189">
        <v>0</v>
      </c>
      <c r="G16" s="117">
        <v>33.5</v>
      </c>
      <c r="H16" s="116" t="e">
        <f t="shared" si="0"/>
        <v>#DIV/0!</v>
      </c>
    </row>
    <row r="17" spans="1:8" s="50" customFormat="1" ht="15" customHeight="1" x14ac:dyDescent="0.2">
      <c r="A17" s="44"/>
      <c r="B17" s="43">
        <v>2219</v>
      </c>
      <c r="C17" s="13">
        <v>2329</v>
      </c>
      <c r="D17" s="33" t="s">
        <v>494</v>
      </c>
      <c r="E17" s="57">
        <v>0</v>
      </c>
      <c r="F17" s="189">
        <v>0</v>
      </c>
      <c r="G17" s="117">
        <v>11.5</v>
      </c>
      <c r="H17" s="116" t="e">
        <f t="shared" si="0"/>
        <v>#DIV/0!</v>
      </c>
    </row>
    <row r="18" spans="1:8" s="50" customFormat="1" ht="15" customHeight="1" x14ac:dyDescent="0.2">
      <c r="A18" s="44"/>
      <c r="B18" s="43">
        <v>3631</v>
      </c>
      <c r="C18" s="13">
        <v>2324</v>
      </c>
      <c r="D18" s="13" t="s">
        <v>344</v>
      </c>
      <c r="E18" s="57">
        <v>397</v>
      </c>
      <c r="F18" s="189">
        <v>397</v>
      </c>
      <c r="G18" s="117">
        <v>230.6</v>
      </c>
      <c r="H18" s="116">
        <f t="shared" si="0"/>
        <v>58.085642317380348</v>
      </c>
    </row>
    <row r="19" spans="1:8" s="50" customFormat="1" ht="15" customHeight="1" x14ac:dyDescent="0.2">
      <c r="A19" s="44"/>
      <c r="B19" s="43">
        <v>3639</v>
      </c>
      <c r="C19" s="13">
        <v>2111</v>
      </c>
      <c r="D19" s="13" t="s">
        <v>426</v>
      </c>
      <c r="E19" s="57">
        <v>2043</v>
      </c>
      <c r="F19" s="189">
        <v>2043</v>
      </c>
      <c r="G19" s="117">
        <v>735.1</v>
      </c>
      <c r="H19" s="116">
        <f t="shared" si="0"/>
        <v>35.981399902104748</v>
      </c>
    </row>
    <row r="20" spans="1:8" s="50" customFormat="1" ht="15" customHeight="1" x14ac:dyDescent="0.2">
      <c r="A20" s="44"/>
      <c r="B20" s="43">
        <v>3722</v>
      </c>
      <c r="C20" s="13">
        <v>2111</v>
      </c>
      <c r="D20" s="13" t="s">
        <v>514</v>
      </c>
      <c r="E20" s="57">
        <v>0</v>
      </c>
      <c r="F20" s="189">
        <v>0</v>
      </c>
      <c r="G20" s="117">
        <v>15</v>
      </c>
      <c r="H20" s="116" t="e">
        <f t="shared" si="0"/>
        <v>#DIV/0!</v>
      </c>
    </row>
    <row r="21" spans="1:8" s="50" customFormat="1" ht="15" customHeight="1" x14ac:dyDescent="0.2">
      <c r="A21" s="44"/>
      <c r="B21" s="43">
        <v>3723</v>
      </c>
      <c r="C21" s="13">
        <v>2119</v>
      </c>
      <c r="D21" s="13" t="s">
        <v>495</v>
      </c>
      <c r="E21" s="57">
        <v>0</v>
      </c>
      <c r="F21" s="189">
        <v>0</v>
      </c>
      <c r="G21" s="117">
        <v>1.7</v>
      </c>
      <c r="H21" s="116" t="e">
        <f t="shared" si="0"/>
        <v>#DIV/0!</v>
      </c>
    </row>
    <row r="22" spans="1:8" s="50" customFormat="1" ht="15" customHeight="1" x14ac:dyDescent="0.2">
      <c r="A22" s="44"/>
      <c r="B22" s="43">
        <v>3725</v>
      </c>
      <c r="C22" s="13">
        <v>2324</v>
      </c>
      <c r="D22" s="13" t="s">
        <v>343</v>
      </c>
      <c r="E22" s="57">
        <v>3395</v>
      </c>
      <c r="F22" s="189">
        <v>3395</v>
      </c>
      <c r="G22" s="117">
        <v>1582.1</v>
      </c>
      <c r="H22" s="116">
        <f t="shared" si="0"/>
        <v>46.600883652430042</v>
      </c>
    </row>
    <row r="23" spans="1:8" s="50" customFormat="1" ht="15" customHeight="1" x14ac:dyDescent="0.2">
      <c r="A23" s="287"/>
      <c r="B23" s="288">
        <v>3745</v>
      </c>
      <c r="C23" s="33">
        <v>2111</v>
      </c>
      <c r="D23" s="33" t="s">
        <v>496</v>
      </c>
      <c r="E23" s="58">
        <v>0</v>
      </c>
      <c r="F23" s="191">
        <v>0</v>
      </c>
      <c r="G23" s="124">
        <v>30</v>
      </c>
      <c r="H23" s="116" t="e">
        <f t="shared" si="0"/>
        <v>#DIV/0!</v>
      </c>
    </row>
    <row r="24" spans="1:8" s="282" customFormat="1" ht="15" customHeight="1" x14ac:dyDescent="0.2">
      <c r="A24" s="43"/>
      <c r="B24" s="43">
        <v>3745</v>
      </c>
      <c r="C24" s="13">
        <v>2324</v>
      </c>
      <c r="D24" s="13" t="s">
        <v>477</v>
      </c>
      <c r="E24" s="57">
        <v>0</v>
      </c>
      <c r="F24" s="189">
        <v>0</v>
      </c>
      <c r="G24" s="117">
        <v>1.6</v>
      </c>
      <c r="H24" s="116" t="e">
        <f t="shared" si="0"/>
        <v>#DIV/0!</v>
      </c>
    </row>
    <row r="25" spans="1:8" s="282" customFormat="1" ht="15" customHeight="1" x14ac:dyDescent="0.2">
      <c r="A25" s="288"/>
      <c r="B25" s="288">
        <v>5279</v>
      </c>
      <c r="C25" s="33">
        <v>2111</v>
      </c>
      <c r="D25" s="33" t="s">
        <v>504</v>
      </c>
      <c r="E25" s="58">
        <v>0</v>
      </c>
      <c r="F25" s="191">
        <v>0</v>
      </c>
      <c r="G25" s="117">
        <v>6</v>
      </c>
      <c r="H25" s="116" t="e">
        <f t="shared" si="0"/>
        <v>#DIV/0!</v>
      </c>
    </row>
    <row r="26" spans="1:8" s="282" customFormat="1" ht="15" customHeight="1" thickBot="1" x14ac:dyDescent="0.25">
      <c r="A26" s="288"/>
      <c r="B26" s="288">
        <v>6409</v>
      </c>
      <c r="C26" s="33">
        <v>2328</v>
      </c>
      <c r="D26" s="33" t="s">
        <v>497</v>
      </c>
      <c r="E26" s="58">
        <v>0</v>
      </c>
      <c r="F26" s="191">
        <v>0</v>
      </c>
      <c r="G26" s="124">
        <v>0</v>
      </c>
      <c r="H26" s="125" t="e">
        <f t="shared" si="0"/>
        <v>#DIV/0!</v>
      </c>
    </row>
    <row r="27" spans="1:8" s="213" customFormat="1" ht="24.75" customHeight="1" thickTop="1" thickBot="1" x14ac:dyDescent="0.3">
      <c r="A27" s="225"/>
      <c r="B27" s="226"/>
      <c r="C27" s="226"/>
      <c r="D27" s="227" t="s">
        <v>358</v>
      </c>
      <c r="E27" s="92">
        <f t="shared" ref="E27:G27" si="1">SUM(E9:E26)</f>
        <v>5960</v>
      </c>
      <c r="F27" s="192">
        <f t="shared" si="1"/>
        <v>9364.7000000000007</v>
      </c>
      <c r="G27" s="216">
        <f t="shared" si="1"/>
        <v>5315.1</v>
      </c>
      <c r="H27" s="123">
        <f>(G27/F27)*100</f>
        <v>56.756756756756758</v>
      </c>
    </row>
    <row r="28" spans="1:8" s="50" customFormat="1" ht="15" customHeight="1" thickBot="1" x14ac:dyDescent="0.35">
      <c r="A28" s="51"/>
      <c r="B28" s="51"/>
      <c r="C28" s="51"/>
      <c r="D28" s="51"/>
      <c r="E28" s="196"/>
      <c r="F28" s="196"/>
      <c r="G28" s="213"/>
    </row>
    <row r="29" spans="1:8" s="50" customFormat="1" ht="15" customHeight="1" x14ac:dyDescent="0.25">
      <c r="A29" s="24" t="s">
        <v>14</v>
      </c>
      <c r="B29" s="24" t="s">
        <v>419</v>
      </c>
      <c r="C29" s="24" t="s">
        <v>420</v>
      </c>
      <c r="D29" s="23" t="s">
        <v>12</v>
      </c>
      <c r="E29" s="22" t="s">
        <v>11</v>
      </c>
      <c r="F29" s="22" t="s">
        <v>11</v>
      </c>
      <c r="G29" s="22" t="s">
        <v>0</v>
      </c>
      <c r="H29" s="118" t="s">
        <v>363</v>
      </c>
    </row>
    <row r="30" spans="1:8" s="50" customFormat="1" ht="15" customHeight="1" thickBot="1" x14ac:dyDescent="0.3">
      <c r="A30" s="21"/>
      <c r="B30" s="21"/>
      <c r="C30" s="21"/>
      <c r="D30" s="20"/>
      <c r="E30" s="197" t="s">
        <v>10</v>
      </c>
      <c r="F30" s="197" t="s">
        <v>9</v>
      </c>
      <c r="G30" s="235" t="s">
        <v>458</v>
      </c>
      <c r="H30" s="126" t="s">
        <v>364</v>
      </c>
    </row>
    <row r="31" spans="1:8" s="50" customFormat="1" ht="15" customHeight="1" thickTop="1" x14ac:dyDescent="0.3">
      <c r="A31" s="276">
        <v>20</v>
      </c>
      <c r="B31" s="121"/>
      <c r="C31" s="121"/>
      <c r="D31" s="276" t="s">
        <v>460</v>
      </c>
      <c r="E31" s="229"/>
      <c r="F31" s="229"/>
      <c r="G31" s="277"/>
      <c r="H31" s="278"/>
    </row>
    <row r="32" spans="1:8" s="50" customFormat="1" ht="15" customHeight="1" x14ac:dyDescent="0.3">
      <c r="A32" s="273"/>
      <c r="B32" s="273"/>
      <c r="C32" s="273"/>
      <c r="D32" s="273"/>
      <c r="E32" s="186"/>
      <c r="F32" s="186"/>
      <c r="G32" s="274"/>
      <c r="H32" s="275"/>
    </row>
    <row r="33" spans="1:8" x14ac:dyDescent="0.2">
      <c r="A33" s="13">
        <v>13011</v>
      </c>
      <c r="B33" s="13"/>
      <c r="C33" s="13">
        <v>4116</v>
      </c>
      <c r="D33" s="13" t="s">
        <v>411</v>
      </c>
      <c r="E33" s="57">
        <v>0</v>
      </c>
      <c r="F33" s="189">
        <v>3472.8</v>
      </c>
      <c r="G33" s="117">
        <v>3472.8</v>
      </c>
      <c r="H33" s="116">
        <f t="shared" ref="H33:H43" si="2">(G33/F33)*100</f>
        <v>100</v>
      </c>
    </row>
    <row r="34" spans="1:8" x14ac:dyDescent="0.2">
      <c r="A34" s="13">
        <v>13015</v>
      </c>
      <c r="B34" s="13"/>
      <c r="C34" s="13">
        <v>4116</v>
      </c>
      <c r="D34" s="13" t="s">
        <v>412</v>
      </c>
      <c r="E34" s="57">
        <v>0</v>
      </c>
      <c r="F34" s="189">
        <v>1228.3</v>
      </c>
      <c r="G34" s="117">
        <v>1228.2</v>
      </c>
      <c r="H34" s="116">
        <f t="shared" si="2"/>
        <v>99.991858666449573</v>
      </c>
    </row>
    <row r="35" spans="1:8" s="50" customFormat="1" ht="15" customHeight="1" x14ac:dyDescent="0.2">
      <c r="A35" s="44">
        <v>14007</v>
      </c>
      <c r="B35" s="43"/>
      <c r="C35" s="13">
        <v>4116</v>
      </c>
      <c r="D35" s="13" t="s">
        <v>516</v>
      </c>
      <c r="E35" s="57">
        <v>0</v>
      </c>
      <c r="F35" s="189">
        <v>500.1</v>
      </c>
      <c r="G35" s="117">
        <v>499.9</v>
      </c>
      <c r="H35" s="116">
        <f t="shared" si="2"/>
        <v>99.960007998400314</v>
      </c>
    </row>
    <row r="36" spans="1:8" s="50" customFormat="1" ht="15" customHeight="1" x14ac:dyDescent="0.2">
      <c r="A36" s="44">
        <v>13013</v>
      </c>
      <c r="B36" s="43"/>
      <c r="C36" s="13">
        <v>4116</v>
      </c>
      <c r="D36" s="13" t="s">
        <v>462</v>
      </c>
      <c r="E36" s="57">
        <v>4132</v>
      </c>
      <c r="F36" s="189">
        <v>8168.7</v>
      </c>
      <c r="G36" s="117">
        <v>4036.6</v>
      </c>
      <c r="H36" s="116">
        <f t="shared" si="2"/>
        <v>49.415451663055322</v>
      </c>
    </row>
    <row r="37" spans="1:8" s="50" customFormat="1" ht="15" customHeight="1" x14ac:dyDescent="0.2">
      <c r="A37" s="44"/>
      <c r="B37" s="43"/>
      <c r="C37" s="13">
        <v>4121</v>
      </c>
      <c r="D37" s="13" t="s">
        <v>463</v>
      </c>
      <c r="E37" s="57">
        <v>34</v>
      </c>
      <c r="F37" s="189">
        <v>34</v>
      </c>
      <c r="G37" s="117">
        <v>32</v>
      </c>
      <c r="H37" s="116">
        <f t="shared" si="2"/>
        <v>94.117647058823522</v>
      </c>
    </row>
    <row r="38" spans="1:8" s="50" customFormat="1" ht="15" customHeight="1" x14ac:dyDescent="0.2">
      <c r="A38" s="44"/>
      <c r="B38" s="43"/>
      <c r="C38" s="13">
        <v>4122</v>
      </c>
      <c r="D38" s="13" t="s">
        <v>517</v>
      </c>
      <c r="E38" s="57">
        <v>0</v>
      </c>
      <c r="F38" s="189">
        <v>81</v>
      </c>
      <c r="G38" s="117">
        <v>0</v>
      </c>
      <c r="H38" s="116">
        <f t="shared" si="2"/>
        <v>0</v>
      </c>
    </row>
    <row r="39" spans="1:8" s="50" customFormat="1" ht="15" customHeight="1" x14ac:dyDescent="0.2">
      <c r="A39" s="44"/>
      <c r="B39" s="43">
        <v>3599</v>
      </c>
      <c r="C39" s="13">
        <v>2324</v>
      </c>
      <c r="D39" s="13" t="s">
        <v>464</v>
      </c>
      <c r="E39" s="57">
        <v>5</v>
      </c>
      <c r="F39" s="189">
        <v>5</v>
      </c>
      <c r="G39" s="117">
        <v>1.2</v>
      </c>
      <c r="H39" s="116">
        <f t="shared" si="2"/>
        <v>24</v>
      </c>
    </row>
    <row r="40" spans="1:8" s="50" customFormat="1" ht="15" customHeight="1" x14ac:dyDescent="0.2">
      <c r="A40" s="44"/>
      <c r="B40" s="43">
        <v>4171</v>
      </c>
      <c r="C40" s="13">
        <v>2229</v>
      </c>
      <c r="D40" s="13" t="s">
        <v>478</v>
      </c>
      <c r="E40" s="57">
        <v>0</v>
      </c>
      <c r="F40" s="189">
        <v>0</v>
      </c>
      <c r="G40" s="117">
        <v>0.3</v>
      </c>
      <c r="H40" s="116" t="e">
        <f t="shared" si="2"/>
        <v>#DIV/0!</v>
      </c>
    </row>
    <row r="41" spans="1:8" s="50" customFormat="1" ht="15" customHeight="1" x14ac:dyDescent="0.2">
      <c r="A41" s="44"/>
      <c r="B41" s="43">
        <v>4379</v>
      </c>
      <c r="C41" s="13">
        <v>2212</v>
      </c>
      <c r="D41" s="13" t="s">
        <v>505</v>
      </c>
      <c r="E41" s="57">
        <v>0</v>
      </c>
      <c r="F41" s="189">
        <v>0</v>
      </c>
      <c r="G41" s="117">
        <v>1.5</v>
      </c>
      <c r="H41" s="116" t="e">
        <f t="shared" si="2"/>
        <v>#DIV/0!</v>
      </c>
    </row>
    <row r="42" spans="1:8" s="50" customFormat="1" ht="15" customHeight="1" x14ac:dyDescent="0.2">
      <c r="A42" s="44"/>
      <c r="B42" s="43">
        <v>4399</v>
      </c>
      <c r="C42" s="13">
        <v>2321</v>
      </c>
      <c r="D42" s="13" t="s">
        <v>479</v>
      </c>
      <c r="E42" s="57">
        <v>0</v>
      </c>
      <c r="F42" s="189">
        <v>20</v>
      </c>
      <c r="G42" s="117">
        <v>20</v>
      </c>
      <c r="H42" s="116">
        <f t="shared" si="2"/>
        <v>100</v>
      </c>
    </row>
    <row r="43" spans="1:8" s="50" customFormat="1" ht="15" customHeight="1" x14ac:dyDescent="0.2">
      <c r="A43" s="44">
        <v>590</v>
      </c>
      <c r="B43" s="43">
        <v>6330</v>
      </c>
      <c r="C43" s="13">
        <v>4132</v>
      </c>
      <c r="D43" s="13" t="s">
        <v>480</v>
      </c>
      <c r="E43" s="57">
        <v>0</v>
      </c>
      <c r="F43" s="189">
        <v>0</v>
      </c>
      <c r="G43" s="117">
        <v>560</v>
      </c>
      <c r="H43" s="116" t="e">
        <f t="shared" si="2"/>
        <v>#DIV/0!</v>
      </c>
    </row>
    <row r="44" spans="1:8" s="50" customFormat="1" ht="15" customHeight="1" thickBot="1" x14ac:dyDescent="0.35">
      <c r="A44" s="273"/>
      <c r="B44" s="273"/>
      <c r="C44" s="273"/>
      <c r="D44" s="273"/>
      <c r="E44" s="186"/>
      <c r="F44" s="188"/>
      <c r="G44" s="283"/>
      <c r="H44" s="275"/>
    </row>
    <row r="45" spans="1:8" s="213" customFormat="1" ht="24.75" customHeight="1" thickTop="1" thickBot="1" x14ac:dyDescent="0.3">
      <c r="A45" s="225"/>
      <c r="B45" s="226"/>
      <c r="C45" s="226"/>
      <c r="D45" s="227" t="s">
        <v>461</v>
      </c>
      <c r="E45" s="92">
        <f t="shared" ref="E45:G45" si="3">SUM(E31:E44)</f>
        <v>4171</v>
      </c>
      <c r="F45" s="192">
        <f t="shared" si="3"/>
        <v>13509.900000000001</v>
      </c>
      <c r="G45" s="216">
        <f t="shared" si="3"/>
        <v>9852.5</v>
      </c>
      <c r="H45" s="123">
        <f>(G45/F45)*100</f>
        <v>72.928000947453341</v>
      </c>
    </row>
    <row r="46" spans="1:8" s="50" customFormat="1" ht="15" customHeight="1" x14ac:dyDescent="0.3">
      <c r="A46" s="279"/>
      <c r="B46" s="279"/>
      <c r="C46" s="279"/>
      <c r="D46" s="279"/>
      <c r="E46" s="280"/>
      <c r="F46" s="280"/>
      <c r="G46" s="281"/>
      <c r="H46" s="282"/>
    </row>
    <row r="47" spans="1:8" ht="27.75" customHeight="1" thickBot="1" x14ac:dyDescent="0.3">
      <c r="A47" s="7"/>
      <c r="B47" s="7"/>
      <c r="C47" s="7"/>
      <c r="D47" s="8"/>
      <c r="E47" s="100"/>
      <c r="F47" s="100"/>
    </row>
    <row r="48" spans="1:8" ht="15.75" x14ac:dyDescent="0.25">
      <c r="A48" s="24" t="s">
        <v>14</v>
      </c>
      <c r="B48" s="24" t="s">
        <v>419</v>
      </c>
      <c r="C48" s="24" t="s">
        <v>420</v>
      </c>
      <c r="D48" s="23" t="s">
        <v>12</v>
      </c>
      <c r="E48" s="22" t="s">
        <v>11</v>
      </c>
      <c r="F48" s="22" t="s">
        <v>11</v>
      </c>
      <c r="G48" s="22" t="s">
        <v>0</v>
      </c>
      <c r="H48" s="118" t="s">
        <v>363</v>
      </c>
    </row>
    <row r="49" spans="1:8" ht="15.75" customHeight="1" thickBot="1" x14ac:dyDescent="0.3">
      <c r="A49" s="21"/>
      <c r="B49" s="21"/>
      <c r="C49" s="21"/>
      <c r="D49" s="20"/>
      <c r="E49" s="197" t="s">
        <v>10</v>
      </c>
      <c r="F49" s="199" t="s">
        <v>9</v>
      </c>
      <c r="G49" s="235" t="s">
        <v>458</v>
      </c>
      <c r="H49" s="119" t="s">
        <v>364</v>
      </c>
    </row>
    <row r="50" spans="1:8" ht="16.5" customHeight="1" thickTop="1" x14ac:dyDescent="0.25">
      <c r="A50" s="39">
        <v>30</v>
      </c>
      <c r="B50" s="30"/>
      <c r="C50" s="30"/>
      <c r="D50" s="29" t="s">
        <v>90</v>
      </c>
      <c r="E50" s="88"/>
      <c r="F50" s="202"/>
      <c r="G50" s="214"/>
      <c r="H50" s="120"/>
    </row>
    <row r="51" spans="1:8" ht="16.5" customHeight="1" x14ac:dyDescent="0.25">
      <c r="A51" s="39"/>
      <c r="B51" s="30"/>
      <c r="C51" s="30"/>
      <c r="D51" s="29"/>
      <c r="E51" s="56"/>
      <c r="F51" s="189"/>
      <c r="G51" s="214"/>
      <c r="H51" s="120"/>
    </row>
    <row r="52" spans="1:8" ht="15" hidden="1" customHeight="1" x14ac:dyDescent="0.25">
      <c r="A52" s="47"/>
      <c r="B52" s="30"/>
      <c r="C52" s="49">
        <v>4113</v>
      </c>
      <c r="D52" s="35" t="s">
        <v>350</v>
      </c>
      <c r="E52" s="57">
        <v>0</v>
      </c>
      <c r="F52" s="189">
        <v>0</v>
      </c>
      <c r="G52" s="117">
        <v>0</v>
      </c>
      <c r="H52" s="116" t="e">
        <f>(#REF!/F52)*100</f>
        <v>#REF!</v>
      </c>
    </row>
    <row r="53" spans="1:8" ht="15" hidden="1" customHeight="1" x14ac:dyDescent="0.2">
      <c r="A53" s="12"/>
      <c r="B53" s="13"/>
      <c r="C53" s="13">
        <v>1361</v>
      </c>
      <c r="D53" s="13" t="s">
        <v>29</v>
      </c>
      <c r="E53" s="57">
        <v>0</v>
      </c>
      <c r="F53" s="189">
        <v>0</v>
      </c>
      <c r="G53" s="117">
        <v>0</v>
      </c>
      <c r="H53" s="116" t="e">
        <f>(#REF!/F53)*100</f>
        <v>#REF!</v>
      </c>
    </row>
    <row r="54" spans="1:8" ht="15" hidden="1" customHeight="1" x14ac:dyDescent="0.2">
      <c r="A54" s="12"/>
      <c r="B54" s="13"/>
      <c r="C54" s="13">
        <v>2460</v>
      </c>
      <c r="D54" s="13" t="s">
        <v>89</v>
      </c>
      <c r="E54" s="57">
        <v>0</v>
      </c>
      <c r="F54" s="189">
        <v>0</v>
      </c>
      <c r="G54" s="117">
        <v>0</v>
      </c>
      <c r="H54" s="116" t="e">
        <f>(#REF!/F54)*100</f>
        <v>#REF!</v>
      </c>
    </row>
    <row r="55" spans="1:8" ht="15" hidden="1" customHeight="1" x14ac:dyDescent="0.2">
      <c r="A55" s="12">
        <v>98008</v>
      </c>
      <c r="B55" s="13"/>
      <c r="C55" s="13">
        <v>4111</v>
      </c>
      <c r="D55" s="13" t="s">
        <v>88</v>
      </c>
      <c r="E55" s="57">
        <v>0</v>
      </c>
      <c r="F55" s="189">
        <v>0</v>
      </c>
      <c r="G55" s="117">
        <v>0</v>
      </c>
      <c r="H55" s="116" t="e">
        <f>(#REF!/F55)*100</f>
        <v>#REF!</v>
      </c>
    </row>
    <row r="56" spans="1:8" ht="15" hidden="1" customHeight="1" x14ac:dyDescent="0.2">
      <c r="A56" s="12">
        <v>98071</v>
      </c>
      <c r="B56" s="13"/>
      <c r="C56" s="13">
        <v>4111</v>
      </c>
      <c r="D56" s="13" t="s">
        <v>87</v>
      </c>
      <c r="E56" s="57">
        <v>0</v>
      </c>
      <c r="F56" s="189">
        <v>0</v>
      </c>
      <c r="G56" s="117">
        <v>0</v>
      </c>
      <c r="H56" s="116" t="e">
        <f>(#REF!/F56)*100</f>
        <v>#REF!</v>
      </c>
    </row>
    <row r="57" spans="1:8" ht="15" hidden="1" customHeight="1" x14ac:dyDescent="0.2">
      <c r="A57" s="12">
        <v>98187</v>
      </c>
      <c r="B57" s="13"/>
      <c r="C57" s="13">
        <v>4111</v>
      </c>
      <c r="D57" s="13" t="s">
        <v>86</v>
      </c>
      <c r="E57" s="57">
        <v>0</v>
      </c>
      <c r="F57" s="189">
        <v>0</v>
      </c>
      <c r="G57" s="117">
        <v>0</v>
      </c>
      <c r="H57" s="116" t="e">
        <f>(#REF!/F57)*100</f>
        <v>#REF!</v>
      </c>
    </row>
    <row r="58" spans="1:8" ht="15" hidden="1" customHeight="1" x14ac:dyDescent="0.2">
      <c r="A58" s="12">
        <v>98348</v>
      </c>
      <c r="B58" s="13"/>
      <c r="C58" s="13">
        <v>4111</v>
      </c>
      <c r="D58" s="13" t="s">
        <v>85</v>
      </c>
      <c r="E58" s="57">
        <v>0</v>
      </c>
      <c r="F58" s="189">
        <v>0</v>
      </c>
      <c r="G58" s="117">
        <v>0</v>
      </c>
      <c r="H58" s="116" t="e">
        <f>(#REF!/F58)*100</f>
        <v>#REF!</v>
      </c>
    </row>
    <row r="59" spans="1:8" hidden="1" x14ac:dyDescent="0.2">
      <c r="A59" s="12"/>
      <c r="B59" s="13"/>
      <c r="C59" s="13">
        <v>2460</v>
      </c>
      <c r="D59" s="13" t="s">
        <v>297</v>
      </c>
      <c r="E59" s="57">
        <v>0</v>
      </c>
      <c r="F59" s="189">
        <v>0</v>
      </c>
      <c r="G59" s="117">
        <v>0</v>
      </c>
      <c r="H59" s="116" t="e">
        <f>(#REF!/F59)*100</f>
        <v>#REF!</v>
      </c>
    </row>
    <row r="60" spans="1:8" hidden="1" x14ac:dyDescent="0.2">
      <c r="A60" s="12">
        <v>98008</v>
      </c>
      <c r="B60" s="13"/>
      <c r="C60" s="13">
        <v>4111</v>
      </c>
      <c r="D60" s="13" t="s">
        <v>298</v>
      </c>
      <c r="E60" s="57">
        <v>0</v>
      </c>
      <c r="F60" s="189">
        <v>0</v>
      </c>
      <c r="G60" s="117">
        <v>0</v>
      </c>
      <c r="H60" s="116" t="e">
        <f>(#REF!/F60)*100</f>
        <v>#REF!</v>
      </c>
    </row>
    <row r="61" spans="1:8" ht="15" hidden="1" customHeight="1" x14ac:dyDescent="0.2">
      <c r="A61" s="12">
        <v>98071</v>
      </c>
      <c r="B61" s="13"/>
      <c r="C61" s="13">
        <v>4111</v>
      </c>
      <c r="D61" s="13" t="s">
        <v>301</v>
      </c>
      <c r="E61" s="57"/>
      <c r="F61" s="189">
        <v>0</v>
      </c>
      <c r="G61" s="117">
        <v>0</v>
      </c>
      <c r="H61" s="116" t="e">
        <f>(#REF!/F61)*100</f>
        <v>#REF!</v>
      </c>
    </row>
    <row r="62" spans="1:8" ht="15" hidden="1" customHeight="1" x14ac:dyDescent="0.2">
      <c r="A62" s="13">
        <v>13011</v>
      </c>
      <c r="B62" s="13"/>
      <c r="C62" s="13">
        <v>4116</v>
      </c>
      <c r="D62" s="13" t="s">
        <v>84</v>
      </c>
      <c r="E62" s="57"/>
      <c r="F62" s="189">
        <v>0</v>
      </c>
      <c r="G62" s="117">
        <v>0</v>
      </c>
      <c r="H62" s="116" t="e">
        <f>(#REF!/F62)*100</f>
        <v>#REF!</v>
      </c>
    </row>
    <row r="63" spans="1:8" ht="15" hidden="1" customHeight="1" x14ac:dyDescent="0.2">
      <c r="A63" s="12">
        <v>13015</v>
      </c>
      <c r="B63" s="13"/>
      <c r="C63" s="13">
        <v>4116</v>
      </c>
      <c r="D63" s="13" t="s">
        <v>83</v>
      </c>
      <c r="E63" s="57"/>
      <c r="F63" s="189">
        <v>0</v>
      </c>
      <c r="G63" s="117">
        <v>0</v>
      </c>
      <c r="H63" s="116" t="e">
        <f>(#REF!/F63)*100</f>
        <v>#REF!</v>
      </c>
    </row>
    <row r="64" spans="1:8" ht="15" hidden="1" customHeight="1" x14ac:dyDescent="0.2">
      <c r="A64" s="12">
        <v>13015</v>
      </c>
      <c r="B64" s="13"/>
      <c r="C64" s="13">
        <v>4116</v>
      </c>
      <c r="D64" s="13" t="s">
        <v>83</v>
      </c>
      <c r="E64" s="57"/>
      <c r="F64" s="189">
        <v>0</v>
      </c>
      <c r="G64" s="117">
        <v>0</v>
      </c>
      <c r="H64" s="116" t="e">
        <f>(#REF!/F64)*100</f>
        <v>#REF!</v>
      </c>
    </row>
    <row r="65" spans="1:8" ht="15" hidden="1" customHeight="1" x14ac:dyDescent="0.2">
      <c r="A65" s="12">
        <v>13101</v>
      </c>
      <c r="B65" s="13"/>
      <c r="C65" s="13">
        <v>4116</v>
      </c>
      <c r="D65" s="13" t="s">
        <v>82</v>
      </c>
      <c r="E65" s="57"/>
      <c r="F65" s="189">
        <v>0</v>
      </c>
      <c r="G65" s="117">
        <v>0</v>
      </c>
      <c r="H65" s="116" t="e">
        <f>(#REF!/F65)*100</f>
        <v>#REF!</v>
      </c>
    </row>
    <row r="66" spans="1:8" x14ac:dyDescent="0.2">
      <c r="A66" s="12">
        <v>13013</v>
      </c>
      <c r="B66" s="13"/>
      <c r="C66" s="13">
        <v>4116</v>
      </c>
      <c r="D66" s="13" t="s">
        <v>506</v>
      </c>
      <c r="E66" s="57">
        <v>0</v>
      </c>
      <c r="F66" s="189">
        <v>135</v>
      </c>
      <c r="G66" s="117">
        <v>0</v>
      </c>
      <c r="H66" s="116">
        <f t="shared" ref="H66:H111" si="4">(G66/F66)*100</f>
        <v>0</v>
      </c>
    </row>
    <row r="67" spans="1:8" x14ac:dyDescent="0.2">
      <c r="A67" s="12">
        <v>13101</v>
      </c>
      <c r="B67" s="13"/>
      <c r="C67" s="13">
        <v>4116</v>
      </c>
      <c r="D67" s="13" t="s">
        <v>465</v>
      </c>
      <c r="E67" s="57">
        <v>135</v>
      </c>
      <c r="F67" s="189">
        <v>0</v>
      </c>
      <c r="G67" s="117">
        <v>60</v>
      </c>
      <c r="H67" s="116" t="e">
        <f t="shared" si="4"/>
        <v>#DIV/0!</v>
      </c>
    </row>
    <row r="68" spans="1:8" x14ac:dyDescent="0.2">
      <c r="A68" s="12">
        <v>13013</v>
      </c>
      <c r="B68" s="13"/>
      <c r="C68" s="13">
        <v>4116</v>
      </c>
      <c r="D68" s="13" t="s">
        <v>498</v>
      </c>
      <c r="E68" s="57">
        <v>0</v>
      </c>
      <c r="F68" s="189">
        <v>2137.1999999999998</v>
      </c>
      <c r="G68" s="117">
        <v>2137.1999999999998</v>
      </c>
      <c r="H68" s="116">
        <f t="shared" si="4"/>
        <v>100</v>
      </c>
    </row>
    <row r="69" spans="1:8" hidden="1" x14ac:dyDescent="0.2">
      <c r="A69" s="12">
        <v>13013</v>
      </c>
      <c r="B69" s="13"/>
      <c r="C69" s="13">
        <v>4116</v>
      </c>
      <c r="D69" s="13" t="s">
        <v>388</v>
      </c>
      <c r="E69" s="57">
        <v>0</v>
      </c>
      <c r="F69" s="189">
        <v>0</v>
      </c>
      <c r="G69" s="117">
        <v>0</v>
      </c>
      <c r="H69" s="116" t="e">
        <f t="shared" si="4"/>
        <v>#DIV/0!</v>
      </c>
    </row>
    <row r="70" spans="1:8" hidden="1" x14ac:dyDescent="0.2">
      <c r="A70" s="12">
        <v>14004</v>
      </c>
      <c r="B70" s="13"/>
      <c r="C70" s="13">
        <v>4116</v>
      </c>
      <c r="D70" s="13" t="s">
        <v>444</v>
      </c>
      <c r="E70" s="57">
        <v>0</v>
      </c>
      <c r="F70" s="189">
        <v>0</v>
      </c>
      <c r="G70" s="117">
        <v>0</v>
      </c>
      <c r="H70" s="116" t="e">
        <f t="shared" si="4"/>
        <v>#DIV/0!</v>
      </c>
    </row>
    <row r="71" spans="1:8" ht="15" hidden="1" customHeight="1" x14ac:dyDescent="0.2">
      <c r="A71" s="13"/>
      <c r="B71" s="13"/>
      <c r="C71" s="13">
        <v>4116</v>
      </c>
      <c r="D71" s="13" t="s">
        <v>204</v>
      </c>
      <c r="E71" s="57"/>
      <c r="F71" s="189">
        <v>0</v>
      </c>
      <c r="G71" s="117">
        <v>0</v>
      </c>
      <c r="H71" s="116" t="e">
        <f t="shared" si="4"/>
        <v>#DIV/0!</v>
      </c>
    </row>
    <row r="72" spans="1:8" ht="15" hidden="1" customHeight="1" x14ac:dyDescent="0.2">
      <c r="A72" s="13"/>
      <c r="B72" s="13"/>
      <c r="C72" s="13">
        <v>4116</v>
      </c>
      <c r="D72" s="13" t="s">
        <v>204</v>
      </c>
      <c r="E72" s="57"/>
      <c r="F72" s="189">
        <v>0</v>
      </c>
      <c r="G72" s="117">
        <v>0</v>
      </c>
      <c r="H72" s="116" t="e">
        <f t="shared" si="4"/>
        <v>#DIV/0!</v>
      </c>
    </row>
    <row r="73" spans="1:8" ht="15" hidden="1" customHeight="1" x14ac:dyDescent="0.2">
      <c r="A73" s="13"/>
      <c r="B73" s="13"/>
      <c r="C73" s="13">
        <v>4116</v>
      </c>
      <c r="D73" s="13" t="s">
        <v>205</v>
      </c>
      <c r="E73" s="57"/>
      <c r="F73" s="189">
        <v>0</v>
      </c>
      <c r="G73" s="117">
        <v>0</v>
      </c>
      <c r="H73" s="116" t="e">
        <f t="shared" si="4"/>
        <v>#DIV/0!</v>
      </c>
    </row>
    <row r="74" spans="1:8" ht="15" hidden="1" customHeight="1" x14ac:dyDescent="0.2">
      <c r="A74" s="12"/>
      <c r="B74" s="13"/>
      <c r="C74" s="13">
        <v>4132</v>
      </c>
      <c r="D74" s="13" t="s">
        <v>81</v>
      </c>
      <c r="E74" s="57"/>
      <c r="F74" s="189">
        <v>0</v>
      </c>
      <c r="G74" s="117">
        <v>0</v>
      </c>
      <c r="H74" s="116" t="e">
        <f t="shared" si="4"/>
        <v>#DIV/0!</v>
      </c>
    </row>
    <row r="75" spans="1:8" ht="15" hidden="1" customHeight="1" x14ac:dyDescent="0.2">
      <c r="A75" s="12">
        <v>14004</v>
      </c>
      <c r="B75" s="13"/>
      <c r="C75" s="13">
        <v>4122</v>
      </c>
      <c r="D75" s="13" t="s">
        <v>80</v>
      </c>
      <c r="E75" s="57"/>
      <c r="F75" s="189">
        <v>0</v>
      </c>
      <c r="G75" s="117">
        <v>0</v>
      </c>
      <c r="H75" s="116" t="e">
        <f t="shared" si="4"/>
        <v>#DIV/0!</v>
      </c>
    </row>
    <row r="76" spans="1:8" ht="15" hidden="1" customHeight="1" x14ac:dyDescent="0.2">
      <c r="A76" s="38"/>
      <c r="B76" s="32"/>
      <c r="C76" s="32">
        <v>4216</v>
      </c>
      <c r="D76" s="32" t="s">
        <v>79</v>
      </c>
      <c r="E76" s="57"/>
      <c r="F76" s="189">
        <v>0</v>
      </c>
      <c r="G76" s="117">
        <v>0</v>
      </c>
      <c r="H76" s="116" t="e">
        <f t="shared" si="4"/>
        <v>#DIV/0!</v>
      </c>
    </row>
    <row r="77" spans="1:8" ht="15" hidden="1" customHeight="1" x14ac:dyDescent="0.2">
      <c r="A77" s="13"/>
      <c r="B77" s="13"/>
      <c r="C77" s="13">
        <v>4216</v>
      </c>
      <c r="D77" s="13" t="s">
        <v>78</v>
      </c>
      <c r="E77" s="57"/>
      <c r="F77" s="189">
        <v>0</v>
      </c>
      <c r="G77" s="117">
        <v>0</v>
      </c>
      <c r="H77" s="116" t="e">
        <f t="shared" si="4"/>
        <v>#DIV/0!</v>
      </c>
    </row>
    <row r="78" spans="1:8" ht="15" hidden="1" customHeight="1" x14ac:dyDescent="0.2">
      <c r="A78" s="13"/>
      <c r="B78" s="13"/>
      <c r="C78" s="13">
        <v>4152</v>
      </c>
      <c r="D78" s="32" t="s">
        <v>92</v>
      </c>
      <c r="E78" s="57"/>
      <c r="F78" s="189">
        <v>0</v>
      </c>
      <c r="G78" s="117">
        <v>0</v>
      </c>
      <c r="H78" s="116" t="e">
        <f t="shared" si="4"/>
        <v>#DIV/0!</v>
      </c>
    </row>
    <row r="79" spans="1:8" ht="15" hidden="1" customHeight="1" x14ac:dyDescent="0.2">
      <c r="A79" s="12">
        <v>617</v>
      </c>
      <c r="B79" s="13"/>
      <c r="C79" s="13">
        <v>4222</v>
      </c>
      <c r="D79" s="13" t="s">
        <v>77</v>
      </c>
      <c r="E79" s="57"/>
      <c r="F79" s="189">
        <v>0</v>
      </c>
      <c r="G79" s="117">
        <v>0</v>
      </c>
      <c r="H79" s="116" t="e">
        <f t="shared" si="4"/>
        <v>#DIV/0!</v>
      </c>
    </row>
    <row r="80" spans="1:8" ht="15" hidden="1" customHeight="1" x14ac:dyDescent="0.2">
      <c r="A80" s="12"/>
      <c r="B80" s="13">
        <v>3341</v>
      </c>
      <c r="C80" s="13">
        <v>2111</v>
      </c>
      <c r="D80" s="13" t="s">
        <v>76</v>
      </c>
      <c r="E80" s="57"/>
      <c r="F80" s="189">
        <v>0</v>
      </c>
      <c r="G80" s="117">
        <v>0</v>
      </c>
      <c r="H80" s="116" t="e">
        <f t="shared" si="4"/>
        <v>#DIV/0!</v>
      </c>
    </row>
    <row r="81" spans="1:8" ht="15.75" hidden="1" x14ac:dyDescent="0.25">
      <c r="A81" s="47">
        <v>359</v>
      </c>
      <c r="B81" s="30"/>
      <c r="C81" s="49">
        <v>4122</v>
      </c>
      <c r="D81" s="35" t="s">
        <v>338</v>
      </c>
      <c r="E81" s="57">
        <v>0</v>
      </c>
      <c r="F81" s="189">
        <v>0</v>
      </c>
      <c r="G81" s="117">
        <v>0</v>
      </c>
      <c r="H81" s="116" t="e">
        <f t="shared" si="4"/>
        <v>#DIV/0!</v>
      </c>
    </row>
    <row r="82" spans="1:8" ht="15.75" hidden="1" x14ac:dyDescent="0.25">
      <c r="A82" s="47"/>
      <c r="B82" s="30"/>
      <c r="C82" s="49">
        <v>4122</v>
      </c>
      <c r="D82" s="35" t="s">
        <v>337</v>
      </c>
      <c r="E82" s="57">
        <v>0</v>
      </c>
      <c r="F82" s="189">
        <v>0</v>
      </c>
      <c r="G82" s="117">
        <v>0</v>
      </c>
      <c r="H82" s="116" t="e">
        <f t="shared" si="4"/>
        <v>#DIV/0!</v>
      </c>
    </row>
    <row r="83" spans="1:8" ht="15.75" hidden="1" x14ac:dyDescent="0.25">
      <c r="A83" s="47">
        <v>379</v>
      </c>
      <c r="B83" s="30"/>
      <c r="C83" s="49">
        <v>4122</v>
      </c>
      <c r="D83" s="35" t="s">
        <v>339</v>
      </c>
      <c r="E83" s="57">
        <v>0</v>
      </c>
      <c r="F83" s="189">
        <v>0</v>
      </c>
      <c r="G83" s="117">
        <v>0</v>
      </c>
      <c r="H83" s="116" t="e">
        <f t="shared" si="4"/>
        <v>#DIV/0!</v>
      </c>
    </row>
    <row r="84" spans="1:8" ht="15.75" hidden="1" x14ac:dyDescent="0.25">
      <c r="A84" s="271"/>
      <c r="B84" s="17"/>
      <c r="C84" s="49"/>
      <c r="D84" s="35"/>
      <c r="E84" s="57"/>
      <c r="F84" s="189">
        <v>0</v>
      </c>
      <c r="G84" s="117">
        <v>0</v>
      </c>
      <c r="H84" s="116" t="e">
        <f t="shared" si="4"/>
        <v>#DIV/0!</v>
      </c>
    </row>
    <row r="85" spans="1:8" hidden="1" x14ac:dyDescent="0.2">
      <c r="A85" s="46"/>
      <c r="B85" s="45">
        <v>3699</v>
      </c>
      <c r="C85" s="43">
        <v>2111</v>
      </c>
      <c r="D85" s="42" t="s">
        <v>342</v>
      </c>
      <c r="E85" s="57">
        <v>0</v>
      </c>
      <c r="F85" s="189">
        <v>0</v>
      </c>
      <c r="G85" s="117">
        <v>0</v>
      </c>
      <c r="H85" s="116" t="e">
        <f t="shared" si="4"/>
        <v>#DIV/0!</v>
      </c>
    </row>
    <row r="86" spans="1:8" x14ac:dyDescent="0.2">
      <c r="A86" s="12"/>
      <c r="B86" s="13">
        <v>3349</v>
      </c>
      <c r="C86" s="13">
        <v>2111</v>
      </c>
      <c r="D86" s="13" t="s">
        <v>206</v>
      </c>
      <c r="E86" s="57">
        <v>0</v>
      </c>
      <c r="F86" s="189">
        <v>0</v>
      </c>
      <c r="G86" s="117">
        <v>288.7</v>
      </c>
      <c r="H86" s="116" t="e">
        <f t="shared" si="4"/>
        <v>#DIV/0!</v>
      </c>
    </row>
    <row r="87" spans="1:8" ht="15" customHeight="1" x14ac:dyDescent="0.2">
      <c r="A87" s="12"/>
      <c r="B87" s="13">
        <v>3699</v>
      </c>
      <c r="C87" s="13">
        <v>2111</v>
      </c>
      <c r="D87" s="13" t="s">
        <v>422</v>
      </c>
      <c r="E87" s="57">
        <v>0</v>
      </c>
      <c r="F87" s="189">
        <v>0</v>
      </c>
      <c r="G87" s="117">
        <v>12.1</v>
      </c>
      <c r="H87" s="116" t="e">
        <f t="shared" si="4"/>
        <v>#DIV/0!</v>
      </c>
    </row>
    <row r="88" spans="1:8" ht="15" hidden="1" customHeight="1" x14ac:dyDescent="0.2">
      <c r="A88" s="12"/>
      <c r="B88" s="13">
        <v>5512</v>
      </c>
      <c r="C88" s="13">
        <v>2111</v>
      </c>
      <c r="D88" s="13" t="s">
        <v>75</v>
      </c>
      <c r="E88" s="57">
        <v>0</v>
      </c>
      <c r="F88" s="189">
        <v>0</v>
      </c>
      <c r="G88" s="117">
        <v>0</v>
      </c>
      <c r="H88" s="116" t="e">
        <f t="shared" si="4"/>
        <v>#DIV/0!</v>
      </c>
    </row>
    <row r="89" spans="1:8" ht="15" hidden="1" customHeight="1" x14ac:dyDescent="0.2">
      <c r="A89" s="12"/>
      <c r="B89" s="13">
        <v>5512</v>
      </c>
      <c r="C89" s="13">
        <v>2322</v>
      </c>
      <c r="D89" s="13" t="s">
        <v>74</v>
      </c>
      <c r="E89" s="57">
        <v>0</v>
      </c>
      <c r="F89" s="189">
        <v>0</v>
      </c>
      <c r="G89" s="117">
        <v>0</v>
      </c>
      <c r="H89" s="116" t="e">
        <f t="shared" si="4"/>
        <v>#DIV/0!</v>
      </c>
    </row>
    <row r="90" spans="1:8" ht="15" hidden="1" customHeight="1" x14ac:dyDescent="0.2">
      <c r="A90" s="12"/>
      <c r="B90" s="13">
        <v>5512</v>
      </c>
      <c r="C90" s="13">
        <v>2324</v>
      </c>
      <c r="D90" s="13" t="s">
        <v>207</v>
      </c>
      <c r="E90" s="57"/>
      <c r="F90" s="189">
        <v>0</v>
      </c>
      <c r="G90" s="117">
        <v>0</v>
      </c>
      <c r="H90" s="116" t="e">
        <f t="shared" si="4"/>
        <v>#DIV/0!</v>
      </c>
    </row>
    <row r="91" spans="1:8" ht="15" hidden="1" customHeight="1" x14ac:dyDescent="0.2">
      <c r="A91" s="12"/>
      <c r="B91" s="13">
        <v>5512</v>
      </c>
      <c r="C91" s="13">
        <v>3113</v>
      </c>
      <c r="D91" s="13" t="s">
        <v>208</v>
      </c>
      <c r="E91" s="57"/>
      <c r="F91" s="189">
        <v>0</v>
      </c>
      <c r="G91" s="117">
        <v>0</v>
      </c>
      <c r="H91" s="116" t="e">
        <f t="shared" si="4"/>
        <v>#DIV/0!</v>
      </c>
    </row>
    <row r="92" spans="1:8" ht="15" hidden="1" customHeight="1" x14ac:dyDescent="0.2">
      <c r="A92" s="12"/>
      <c r="B92" s="13">
        <v>5512</v>
      </c>
      <c r="C92" s="13">
        <v>3122</v>
      </c>
      <c r="D92" s="13" t="s">
        <v>73</v>
      </c>
      <c r="E92" s="57"/>
      <c r="F92" s="189">
        <v>0</v>
      </c>
      <c r="G92" s="117">
        <v>0</v>
      </c>
      <c r="H92" s="116" t="e">
        <f t="shared" si="4"/>
        <v>#DIV/0!</v>
      </c>
    </row>
    <row r="93" spans="1:8" hidden="1" x14ac:dyDescent="0.2">
      <c r="A93" s="44"/>
      <c r="B93" s="43">
        <v>3599</v>
      </c>
      <c r="C93" s="13">
        <v>2321</v>
      </c>
      <c r="D93" s="13" t="s">
        <v>345</v>
      </c>
      <c r="E93" s="57">
        <v>0</v>
      </c>
      <c r="F93" s="189">
        <v>0</v>
      </c>
      <c r="G93" s="117">
        <v>0</v>
      </c>
      <c r="H93" s="116" t="e">
        <f t="shared" si="4"/>
        <v>#DIV/0!</v>
      </c>
    </row>
    <row r="94" spans="1:8" hidden="1" x14ac:dyDescent="0.2">
      <c r="A94" s="44"/>
      <c r="B94" s="43">
        <v>3349</v>
      </c>
      <c r="C94" s="13">
        <v>2111</v>
      </c>
      <c r="D94" s="13" t="s">
        <v>481</v>
      </c>
      <c r="E94" s="57">
        <v>0</v>
      </c>
      <c r="F94" s="189">
        <v>0</v>
      </c>
      <c r="G94" s="117">
        <v>0</v>
      </c>
      <c r="H94" s="116" t="e">
        <f t="shared" si="4"/>
        <v>#DIV/0!</v>
      </c>
    </row>
    <row r="95" spans="1:8" ht="15" customHeight="1" x14ac:dyDescent="0.2">
      <c r="A95" s="12"/>
      <c r="B95" s="13">
        <v>3900</v>
      </c>
      <c r="C95" s="13">
        <v>2329</v>
      </c>
      <c r="D95" s="13" t="s">
        <v>509</v>
      </c>
      <c r="E95" s="57">
        <v>0</v>
      </c>
      <c r="F95" s="189">
        <v>0</v>
      </c>
      <c r="G95" s="117">
        <v>6</v>
      </c>
      <c r="H95" s="116" t="e">
        <f t="shared" si="4"/>
        <v>#DIV/0!</v>
      </c>
    </row>
    <row r="96" spans="1:8" x14ac:dyDescent="0.2">
      <c r="A96" s="12"/>
      <c r="B96" s="13">
        <v>6171</v>
      </c>
      <c r="C96" s="13">
        <v>2111</v>
      </c>
      <c r="D96" s="13" t="s">
        <v>483</v>
      </c>
      <c r="E96" s="57">
        <v>0</v>
      </c>
      <c r="F96" s="189">
        <v>0</v>
      </c>
      <c r="G96" s="117">
        <v>129.19999999999999</v>
      </c>
      <c r="H96" s="116" t="e">
        <f t="shared" si="4"/>
        <v>#DIV/0!</v>
      </c>
    </row>
    <row r="97" spans="1:8" ht="15" hidden="1" customHeight="1" x14ac:dyDescent="0.2">
      <c r="A97" s="12"/>
      <c r="B97" s="13">
        <v>6171</v>
      </c>
      <c r="C97" s="13">
        <v>2131</v>
      </c>
      <c r="D97" s="13" t="s">
        <v>482</v>
      </c>
      <c r="E97" s="57">
        <v>0</v>
      </c>
      <c r="F97" s="189">
        <v>0</v>
      </c>
      <c r="G97" s="117">
        <v>0</v>
      </c>
      <c r="H97" s="116" t="e">
        <f t="shared" si="4"/>
        <v>#DIV/0!</v>
      </c>
    </row>
    <row r="98" spans="1:8" x14ac:dyDescent="0.2">
      <c r="A98" s="12"/>
      <c r="B98" s="13">
        <v>6171</v>
      </c>
      <c r="C98" s="13">
        <v>2132</v>
      </c>
      <c r="D98" s="13" t="s">
        <v>484</v>
      </c>
      <c r="E98" s="57">
        <v>87</v>
      </c>
      <c r="F98" s="189">
        <v>87</v>
      </c>
      <c r="G98" s="117">
        <v>43.6</v>
      </c>
      <c r="H98" s="116">
        <f t="shared" si="4"/>
        <v>50.114942528735625</v>
      </c>
    </row>
    <row r="99" spans="1:8" ht="15" hidden="1" customHeight="1" x14ac:dyDescent="0.2">
      <c r="A99" s="12"/>
      <c r="B99" s="13">
        <v>6171</v>
      </c>
      <c r="C99" s="13">
        <v>2212</v>
      </c>
      <c r="D99" s="13" t="s">
        <v>209</v>
      </c>
      <c r="E99" s="57">
        <v>0</v>
      </c>
      <c r="F99" s="189">
        <v>0</v>
      </c>
      <c r="G99" s="117">
        <v>0</v>
      </c>
      <c r="H99" s="116" t="e">
        <f t="shared" si="4"/>
        <v>#DIV/0!</v>
      </c>
    </row>
    <row r="100" spans="1:8" ht="15" hidden="1" customHeight="1" x14ac:dyDescent="0.2">
      <c r="A100" s="12"/>
      <c r="B100" s="13">
        <v>6171</v>
      </c>
      <c r="C100" s="13">
        <v>2133</v>
      </c>
      <c r="D100" s="13" t="s">
        <v>72</v>
      </c>
      <c r="E100" s="57">
        <v>0</v>
      </c>
      <c r="F100" s="189">
        <v>0</v>
      </c>
      <c r="G100" s="117">
        <v>0</v>
      </c>
      <c r="H100" s="116" t="e">
        <f t="shared" si="4"/>
        <v>#DIV/0!</v>
      </c>
    </row>
    <row r="101" spans="1:8" ht="15" hidden="1" customHeight="1" x14ac:dyDescent="0.2">
      <c r="A101" s="12"/>
      <c r="B101" s="13">
        <v>6171</v>
      </c>
      <c r="C101" s="13">
        <v>2310</v>
      </c>
      <c r="D101" s="13" t="s">
        <v>71</v>
      </c>
      <c r="E101" s="57">
        <v>0</v>
      </c>
      <c r="F101" s="189">
        <v>0</v>
      </c>
      <c r="G101" s="117">
        <v>0</v>
      </c>
      <c r="H101" s="116" t="e">
        <f t="shared" si="4"/>
        <v>#DIV/0!</v>
      </c>
    </row>
    <row r="102" spans="1:8" ht="15" hidden="1" customHeight="1" x14ac:dyDescent="0.2">
      <c r="A102" s="12"/>
      <c r="B102" s="13">
        <v>6171</v>
      </c>
      <c r="C102" s="13">
        <v>2322</v>
      </c>
      <c r="D102" s="13" t="s">
        <v>210</v>
      </c>
      <c r="E102" s="57">
        <v>0</v>
      </c>
      <c r="F102" s="189">
        <v>0</v>
      </c>
      <c r="G102" s="117">
        <v>0</v>
      </c>
      <c r="H102" s="116" t="e">
        <f t="shared" si="4"/>
        <v>#DIV/0!</v>
      </c>
    </row>
    <row r="103" spans="1:8" x14ac:dyDescent="0.2">
      <c r="A103" s="12"/>
      <c r="B103" s="13">
        <v>6171</v>
      </c>
      <c r="C103" s="13">
        <v>2324</v>
      </c>
      <c r="D103" s="13" t="s">
        <v>306</v>
      </c>
      <c r="E103" s="57">
        <v>0</v>
      </c>
      <c r="F103" s="189">
        <v>0</v>
      </c>
      <c r="G103" s="117">
        <v>109</v>
      </c>
      <c r="H103" s="116" t="e">
        <f t="shared" si="4"/>
        <v>#DIV/0!</v>
      </c>
    </row>
    <row r="104" spans="1:8" ht="15" hidden="1" customHeight="1" x14ac:dyDescent="0.2">
      <c r="A104" s="12"/>
      <c r="B104" s="13">
        <v>6171</v>
      </c>
      <c r="C104" s="13">
        <v>2329</v>
      </c>
      <c r="D104" s="13" t="s">
        <v>70</v>
      </c>
      <c r="E104" s="57">
        <v>0</v>
      </c>
      <c r="F104" s="189">
        <v>0</v>
      </c>
      <c r="G104" s="117">
        <v>0</v>
      </c>
      <c r="H104" s="116" t="e">
        <f t="shared" si="4"/>
        <v>#DIV/0!</v>
      </c>
    </row>
    <row r="105" spans="1:8" ht="15" hidden="1" customHeight="1" x14ac:dyDescent="0.2">
      <c r="A105" s="12"/>
      <c r="B105" s="13">
        <v>6409</v>
      </c>
      <c r="C105" s="13">
        <v>2328</v>
      </c>
      <c r="D105" s="13" t="s">
        <v>69</v>
      </c>
      <c r="E105" s="57"/>
      <c r="F105" s="189"/>
      <c r="G105" s="117">
        <v>0</v>
      </c>
      <c r="H105" s="116" t="e">
        <f t="shared" si="4"/>
        <v>#DIV/0!</v>
      </c>
    </row>
    <row r="106" spans="1:8" hidden="1" x14ac:dyDescent="0.2">
      <c r="A106" s="12"/>
      <c r="B106" s="13">
        <v>6171</v>
      </c>
      <c r="C106" s="13">
        <v>2329</v>
      </c>
      <c r="D106" s="13" t="s">
        <v>309</v>
      </c>
      <c r="E106" s="57">
        <v>0</v>
      </c>
      <c r="F106" s="189">
        <v>0</v>
      </c>
      <c r="G106" s="117">
        <v>0</v>
      </c>
      <c r="H106" s="116" t="e">
        <f t="shared" si="4"/>
        <v>#DIV/0!</v>
      </c>
    </row>
    <row r="107" spans="1:8" x14ac:dyDescent="0.2">
      <c r="A107" s="12"/>
      <c r="B107" s="13">
        <v>6171</v>
      </c>
      <c r="C107" s="13">
        <v>3121</v>
      </c>
      <c r="D107" s="13" t="s">
        <v>486</v>
      </c>
      <c r="E107" s="57">
        <v>0</v>
      </c>
      <c r="F107" s="189">
        <v>0</v>
      </c>
      <c r="G107" s="117">
        <v>120</v>
      </c>
      <c r="H107" s="116" t="e">
        <f t="shared" si="4"/>
        <v>#DIV/0!</v>
      </c>
    </row>
    <row r="108" spans="1:8" hidden="1" x14ac:dyDescent="0.2">
      <c r="A108" s="12"/>
      <c r="B108" s="13">
        <v>6171</v>
      </c>
      <c r="C108" s="13">
        <v>3113</v>
      </c>
      <c r="D108" s="13" t="s">
        <v>485</v>
      </c>
      <c r="E108" s="57">
        <v>0</v>
      </c>
      <c r="F108" s="189">
        <v>0</v>
      </c>
      <c r="G108" s="117">
        <v>0</v>
      </c>
      <c r="H108" s="116" t="e">
        <f t="shared" si="4"/>
        <v>#DIV/0!</v>
      </c>
    </row>
    <row r="109" spans="1:8" hidden="1" x14ac:dyDescent="0.2">
      <c r="A109" s="12"/>
      <c r="B109" s="13">
        <v>6330</v>
      </c>
      <c r="C109" s="13">
        <v>4132</v>
      </c>
      <c r="D109" s="13" t="s">
        <v>32</v>
      </c>
      <c r="E109" s="57">
        <v>0</v>
      </c>
      <c r="F109" s="189">
        <v>0</v>
      </c>
      <c r="G109" s="117">
        <v>0</v>
      </c>
      <c r="H109" s="116" t="e">
        <f t="shared" si="4"/>
        <v>#DIV/0!</v>
      </c>
    </row>
    <row r="110" spans="1:8" x14ac:dyDescent="0.2">
      <c r="A110" s="12"/>
      <c r="B110" s="13">
        <v>6310</v>
      </c>
      <c r="C110" s="13">
        <v>2141</v>
      </c>
      <c r="D110" s="13" t="s">
        <v>507</v>
      </c>
      <c r="E110" s="57">
        <v>0</v>
      </c>
      <c r="F110" s="189">
        <v>0</v>
      </c>
      <c r="G110" s="117">
        <v>1</v>
      </c>
      <c r="H110" s="116" t="e">
        <f t="shared" si="4"/>
        <v>#DIV/0!</v>
      </c>
    </row>
    <row r="111" spans="1:8" ht="17.25" customHeight="1" x14ac:dyDescent="0.2">
      <c r="A111" s="12"/>
      <c r="B111" s="13">
        <v>6409</v>
      </c>
      <c r="C111" s="13">
        <v>2328</v>
      </c>
      <c r="D111" s="13" t="s">
        <v>303</v>
      </c>
      <c r="E111" s="57">
        <v>0</v>
      </c>
      <c r="F111" s="189">
        <v>0</v>
      </c>
      <c r="G111" s="117">
        <v>1.4</v>
      </c>
      <c r="H111" s="116" t="e">
        <f t="shared" si="4"/>
        <v>#DIV/0!</v>
      </c>
    </row>
    <row r="112" spans="1:8" ht="17.25" hidden="1" customHeight="1" x14ac:dyDescent="0.2">
      <c r="A112" s="12"/>
      <c r="B112" s="13">
        <v>6409</v>
      </c>
      <c r="C112" s="13">
        <v>2329</v>
      </c>
      <c r="D112" s="13" t="s">
        <v>416</v>
      </c>
      <c r="E112" s="57">
        <v>0</v>
      </c>
      <c r="F112" s="189">
        <v>0</v>
      </c>
      <c r="G112" s="256">
        <v>0</v>
      </c>
      <c r="H112" s="116" t="e">
        <f>(#REF!/F112)*100</f>
        <v>#REF!</v>
      </c>
    </row>
    <row r="113" spans="1:8" ht="15.75" thickBot="1" x14ac:dyDescent="0.25">
      <c r="A113" s="10"/>
      <c r="B113" s="11"/>
      <c r="C113" s="11"/>
      <c r="D113" s="11"/>
      <c r="E113" s="230"/>
      <c r="F113" s="200"/>
      <c r="G113" s="215"/>
      <c r="H113" s="122"/>
    </row>
    <row r="114" spans="1:8" s="6" customFormat="1" ht="21.75" customHeight="1" thickTop="1" thickBot="1" x14ac:dyDescent="0.3">
      <c r="A114" s="248"/>
      <c r="B114" s="41"/>
      <c r="C114" s="41"/>
      <c r="D114" s="40" t="s">
        <v>68</v>
      </c>
      <c r="E114" s="216">
        <f t="shared" ref="E114:G114" si="5">SUM(E52:E113)</f>
        <v>222</v>
      </c>
      <c r="F114" s="192">
        <f t="shared" si="5"/>
        <v>2359.1999999999998</v>
      </c>
      <c r="G114" s="216">
        <f t="shared" si="5"/>
        <v>2908.1999999999994</v>
      </c>
      <c r="H114" s="123">
        <f>(G114/F114)*100</f>
        <v>123.2706002034588</v>
      </c>
    </row>
    <row r="115" spans="1:8" ht="15" customHeight="1" x14ac:dyDescent="0.25">
      <c r="A115" s="7"/>
      <c r="B115" s="7"/>
      <c r="C115" s="7"/>
      <c r="D115" s="8"/>
      <c r="E115" s="100"/>
      <c r="F115" s="100"/>
    </row>
    <row r="116" spans="1:8" ht="12.75" hidden="1" customHeight="1" x14ac:dyDescent="0.25">
      <c r="A116" s="7"/>
      <c r="B116" s="7"/>
      <c r="C116" s="7"/>
      <c r="D116" s="8"/>
      <c r="E116" s="100"/>
      <c r="F116" s="100"/>
    </row>
    <row r="117" spans="1:8" ht="29.25" customHeight="1" thickBot="1" x14ac:dyDescent="0.3">
      <c r="A117" s="7"/>
      <c r="B117" s="7"/>
      <c r="C117" s="7"/>
      <c r="D117" s="8"/>
      <c r="E117" s="100"/>
      <c r="F117" s="100"/>
    </row>
    <row r="118" spans="1:8" ht="15.75" x14ac:dyDescent="0.25">
      <c r="A118" s="24" t="s">
        <v>14</v>
      </c>
      <c r="B118" s="24" t="s">
        <v>419</v>
      </c>
      <c r="C118" s="24" t="s">
        <v>420</v>
      </c>
      <c r="D118" s="23" t="s">
        <v>12</v>
      </c>
      <c r="E118" s="22" t="s">
        <v>11</v>
      </c>
      <c r="F118" s="22" t="s">
        <v>11</v>
      </c>
      <c r="G118" s="22" t="s">
        <v>0</v>
      </c>
      <c r="H118" s="118" t="s">
        <v>363</v>
      </c>
    </row>
    <row r="119" spans="1:8" ht="15.75" customHeight="1" thickBot="1" x14ac:dyDescent="0.3">
      <c r="A119" s="21"/>
      <c r="B119" s="21"/>
      <c r="C119" s="21"/>
      <c r="D119" s="20"/>
      <c r="E119" s="197" t="s">
        <v>10</v>
      </c>
      <c r="F119" s="199" t="s">
        <v>9</v>
      </c>
      <c r="G119" s="235" t="s">
        <v>458</v>
      </c>
      <c r="H119" s="126" t="s">
        <v>364</v>
      </c>
    </row>
    <row r="120" spans="1:8" ht="16.5" customHeight="1" thickTop="1" x14ac:dyDescent="0.25">
      <c r="A120" s="30">
        <v>50</v>
      </c>
      <c r="B120" s="30"/>
      <c r="C120" s="30"/>
      <c r="D120" s="29" t="s">
        <v>361</v>
      </c>
      <c r="E120" s="56"/>
      <c r="F120" s="202"/>
      <c r="G120" s="217"/>
      <c r="H120" s="130"/>
    </row>
    <row r="121" spans="1:8" ht="16.5" customHeight="1" x14ac:dyDescent="0.25">
      <c r="A121" s="39"/>
      <c r="B121" s="30"/>
      <c r="C121" s="30"/>
      <c r="D121" s="29"/>
      <c r="E121" s="56"/>
      <c r="F121" s="203"/>
      <c r="G121" s="214"/>
      <c r="H121" s="120"/>
    </row>
    <row r="122" spans="1:8" x14ac:dyDescent="0.2">
      <c r="A122" s="12"/>
      <c r="B122" s="13"/>
      <c r="C122" s="13">
        <v>1353</v>
      </c>
      <c r="D122" s="13" t="s">
        <v>57</v>
      </c>
      <c r="E122" s="57">
        <v>600</v>
      </c>
      <c r="F122" s="189">
        <v>600</v>
      </c>
      <c r="G122" s="117">
        <v>302.10000000000002</v>
      </c>
      <c r="H122" s="116">
        <f t="shared" ref="H122:H153" si="6">(G122/F122)*100</f>
        <v>50.350000000000009</v>
      </c>
    </row>
    <row r="123" spans="1:8" x14ac:dyDescent="0.2">
      <c r="A123" s="13"/>
      <c r="B123" s="13"/>
      <c r="C123" s="13">
        <v>1359</v>
      </c>
      <c r="D123" s="13" t="s">
        <v>56</v>
      </c>
      <c r="E123" s="57">
        <v>0</v>
      </c>
      <c r="F123" s="189">
        <v>0</v>
      </c>
      <c r="G123" s="117">
        <v>19</v>
      </c>
      <c r="H123" s="116" t="e">
        <f t="shared" si="6"/>
        <v>#DIV/0!</v>
      </c>
    </row>
    <row r="124" spans="1:8" x14ac:dyDescent="0.2">
      <c r="A124" s="13"/>
      <c r="B124" s="13"/>
      <c r="C124" s="13">
        <v>1361</v>
      </c>
      <c r="D124" s="13" t="s">
        <v>29</v>
      </c>
      <c r="E124" s="57">
        <v>8200</v>
      </c>
      <c r="F124" s="189">
        <v>8200</v>
      </c>
      <c r="G124" s="117">
        <v>4093.7</v>
      </c>
      <c r="H124" s="116">
        <f t="shared" si="6"/>
        <v>49.923170731707316</v>
      </c>
    </row>
    <row r="125" spans="1:8" hidden="1" x14ac:dyDescent="0.2">
      <c r="A125" s="13">
        <v>13011</v>
      </c>
      <c r="B125" s="13"/>
      <c r="C125" s="13">
        <v>4116</v>
      </c>
      <c r="D125" s="13" t="s">
        <v>411</v>
      </c>
      <c r="E125" s="57">
        <v>0</v>
      </c>
      <c r="F125" s="189">
        <v>0</v>
      </c>
      <c r="G125" s="117">
        <v>0</v>
      </c>
      <c r="H125" s="116" t="e">
        <f t="shared" si="6"/>
        <v>#DIV/0!</v>
      </c>
    </row>
    <row r="126" spans="1:8" hidden="1" x14ac:dyDescent="0.2">
      <c r="A126" s="13">
        <v>13015</v>
      </c>
      <c r="B126" s="13"/>
      <c r="C126" s="13">
        <v>4116</v>
      </c>
      <c r="D126" s="13" t="s">
        <v>412</v>
      </c>
      <c r="E126" s="57">
        <v>0</v>
      </c>
      <c r="F126" s="189">
        <v>0</v>
      </c>
      <c r="G126" s="117">
        <v>0</v>
      </c>
      <c r="H126" s="116" t="e">
        <f t="shared" si="6"/>
        <v>#DIV/0!</v>
      </c>
    </row>
    <row r="127" spans="1:8" hidden="1" x14ac:dyDescent="0.2">
      <c r="A127" s="13">
        <v>13013</v>
      </c>
      <c r="B127" s="13"/>
      <c r="C127" s="13">
        <v>4116</v>
      </c>
      <c r="D127" s="13" t="s">
        <v>427</v>
      </c>
      <c r="E127" s="57">
        <v>0</v>
      </c>
      <c r="F127" s="189">
        <v>0</v>
      </c>
      <c r="G127" s="117">
        <v>0</v>
      </c>
      <c r="H127" s="116" t="e">
        <f t="shared" si="6"/>
        <v>#DIV/0!</v>
      </c>
    </row>
    <row r="128" spans="1:8" x14ac:dyDescent="0.2">
      <c r="A128" s="13"/>
      <c r="B128" s="13"/>
      <c r="C128" s="13">
        <v>4121</v>
      </c>
      <c r="D128" s="13" t="s">
        <v>55</v>
      </c>
      <c r="E128" s="57">
        <v>450</v>
      </c>
      <c r="F128" s="189">
        <v>450</v>
      </c>
      <c r="G128" s="117">
        <v>465</v>
      </c>
      <c r="H128" s="116">
        <f t="shared" si="6"/>
        <v>103.33333333333334</v>
      </c>
    </row>
    <row r="129" spans="1:8" hidden="1" x14ac:dyDescent="0.2">
      <c r="A129" s="12"/>
      <c r="B129" s="13"/>
      <c r="C129" s="13">
        <v>4122</v>
      </c>
      <c r="D129" s="13" t="s">
        <v>450</v>
      </c>
      <c r="E129" s="57">
        <v>0</v>
      </c>
      <c r="F129" s="189">
        <v>0</v>
      </c>
      <c r="G129" s="117">
        <v>0</v>
      </c>
      <c r="H129" s="116" t="e">
        <f t="shared" si="6"/>
        <v>#DIV/0!</v>
      </c>
    </row>
    <row r="130" spans="1:8" x14ac:dyDescent="0.2">
      <c r="A130" s="12"/>
      <c r="B130" s="13">
        <v>2169</v>
      </c>
      <c r="C130" s="13">
        <v>2212</v>
      </c>
      <c r="D130" s="13" t="s">
        <v>311</v>
      </c>
      <c r="E130" s="57">
        <v>150</v>
      </c>
      <c r="F130" s="189">
        <v>150</v>
      </c>
      <c r="G130" s="117">
        <v>52</v>
      </c>
      <c r="H130" s="116">
        <f t="shared" si="6"/>
        <v>34.666666666666671</v>
      </c>
    </row>
    <row r="131" spans="1:8" hidden="1" x14ac:dyDescent="0.2">
      <c r="A131" s="12">
        <v>13013</v>
      </c>
      <c r="B131" s="13">
        <v>2219</v>
      </c>
      <c r="C131" s="13">
        <v>2212</v>
      </c>
      <c r="D131" s="13" t="s">
        <v>326</v>
      </c>
      <c r="E131" s="57">
        <v>0</v>
      </c>
      <c r="F131" s="189">
        <v>0</v>
      </c>
      <c r="G131" s="117">
        <v>0</v>
      </c>
      <c r="H131" s="116" t="e">
        <f t="shared" si="6"/>
        <v>#DIV/0!</v>
      </c>
    </row>
    <row r="132" spans="1:8" hidden="1" x14ac:dyDescent="0.2">
      <c r="A132" s="12"/>
      <c r="B132" s="13">
        <v>2169</v>
      </c>
      <c r="C132" s="13">
        <v>2324</v>
      </c>
      <c r="D132" s="13" t="s">
        <v>312</v>
      </c>
      <c r="E132" s="57">
        <v>0</v>
      </c>
      <c r="F132" s="189">
        <v>0</v>
      </c>
      <c r="G132" s="117">
        <v>0</v>
      </c>
      <c r="H132" s="116" t="e">
        <f t="shared" si="6"/>
        <v>#DIV/0!</v>
      </c>
    </row>
    <row r="133" spans="1:8" hidden="1" x14ac:dyDescent="0.2">
      <c r="A133" s="13"/>
      <c r="B133" s="13">
        <v>2219</v>
      </c>
      <c r="C133" s="13">
        <v>2324</v>
      </c>
      <c r="D133" s="13" t="s">
        <v>217</v>
      </c>
      <c r="E133" s="57">
        <v>0</v>
      </c>
      <c r="F133" s="189">
        <v>0</v>
      </c>
      <c r="G133" s="117">
        <v>0</v>
      </c>
      <c r="H133" s="116" t="e">
        <f t="shared" si="6"/>
        <v>#DIV/0!</v>
      </c>
    </row>
    <row r="134" spans="1:8" hidden="1" x14ac:dyDescent="0.2">
      <c r="A134" s="13"/>
      <c r="B134" s="13">
        <v>2229</v>
      </c>
      <c r="C134" s="13">
        <v>2212</v>
      </c>
      <c r="D134" s="13" t="s">
        <v>313</v>
      </c>
      <c r="E134" s="57">
        <v>0</v>
      </c>
      <c r="F134" s="189">
        <v>0</v>
      </c>
      <c r="G134" s="117">
        <v>0</v>
      </c>
      <c r="H134" s="116" t="e">
        <f t="shared" si="6"/>
        <v>#DIV/0!</v>
      </c>
    </row>
    <row r="135" spans="1:8" x14ac:dyDescent="0.2">
      <c r="A135" s="12"/>
      <c r="B135" s="13">
        <v>2229</v>
      </c>
      <c r="C135" s="13">
        <v>2324</v>
      </c>
      <c r="D135" s="13" t="s">
        <v>91</v>
      </c>
      <c r="E135" s="57">
        <v>0</v>
      </c>
      <c r="F135" s="189">
        <v>0</v>
      </c>
      <c r="G135" s="117">
        <v>18</v>
      </c>
      <c r="H135" s="116" t="e">
        <f t="shared" si="6"/>
        <v>#DIV/0!</v>
      </c>
    </row>
    <row r="136" spans="1:8" x14ac:dyDescent="0.2">
      <c r="A136" s="13"/>
      <c r="B136" s="13">
        <v>2299</v>
      </c>
      <c r="C136" s="13">
        <v>2212</v>
      </c>
      <c r="D136" s="13" t="s">
        <v>466</v>
      </c>
      <c r="E136" s="57">
        <v>23000</v>
      </c>
      <c r="F136" s="189">
        <v>23000</v>
      </c>
      <c r="G136" s="117">
        <v>11142.9</v>
      </c>
      <c r="H136" s="116">
        <f t="shared" si="6"/>
        <v>48.447391304347825</v>
      </c>
    </row>
    <row r="137" spans="1:8" x14ac:dyDescent="0.2">
      <c r="A137" s="12"/>
      <c r="B137" s="13">
        <v>2299</v>
      </c>
      <c r="C137" s="13">
        <v>2324</v>
      </c>
      <c r="D137" s="13" t="s">
        <v>499</v>
      </c>
      <c r="E137" s="57">
        <v>0</v>
      </c>
      <c r="F137" s="189">
        <v>0</v>
      </c>
      <c r="G137" s="117">
        <v>-17</v>
      </c>
      <c r="H137" s="116" t="e">
        <f t="shared" si="6"/>
        <v>#DIV/0!</v>
      </c>
    </row>
    <row r="138" spans="1:8" x14ac:dyDescent="0.2">
      <c r="A138" s="12"/>
      <c r="B138" s="13">
        <v>3399</v>
      </c>
      <c r="C138" s="13">
        <v>2111</v>
      </c>
      <c r="D138" s="13" t="s">
        <v>487</v>
      </c>
      <c r="E138" s="57">
        <v>0</v>
      </c>
      <c r="F138" s="189">
        <v>0</v>
      </c>
      <c r="G138" s="117">
        <v>18</v>
      </c>
      <c r="H138" s="116" t="e">
        <f t="shared" si="6"/>
        <v>#DIV/0!</v>
      </c>
    </row>
    <row r="139" spans="1:8" hidden="1" x14ac:dyDescent="0.2">
      <c r="A139" s="12"/>
      <c r="B139" s="13">
        <v>3599</v>
      </c>
      <c r="C139" s="13">
        <v>2324</v>
      </c>
      <c r="D139" s="13" t="s">
        <v>467</v>
      </c>
      <c r="E139" s="57">
        <v>0</v>
      </c>
      <c r="F139" s="189">
        <v>0</v>
      </c>
      <c r="G139" s="117">
        <v>0</v>
      </c>
      <c r="H139" s="116" t="e">
        <f t="shared" si="6"/>
        <v>#DIV/0!</v>
      </c>
    </row>
    <row r="140" spans="1:8" hidden="1" x14ac:dyDescent="0.2">
      <c r="A140" s="13"/>
      <c r="B140" s="13">
        <v>3612</v>
      </c>
      <c r="C140" s="13">
        <v>2132</v>
      </c>
      <c r="D140" s="13" t="s">
        <v>423</v>
      </c>
      <c r="E140" s="57">
        <v>0</v>
      </c>
      <c r="F140" s="189">
        <v>0</v>
      </c>
      <c r="G140" s="117">
        <v>0</v>
      </c>
      <c r="H140" s="116" t="e">
        <f t="shared" si="6"/>
        <v>#DIV/0!</v>
      </c>
    </row>
    <row r="141" spans="1:8" hidden="1" x14ac:dyDescent="0.2">
      <c r="A141" s="13"/>
      <c r="B141" s="13">
        <v>4171</v>
      </c>
      <c r="C141" s="13">
        <v>2229</v>
      </c>
      <c r="D141" s="13" t="s">
        <v>64</v>
      </c>
      <c r="E141" s="57">
        <v>0</v>
      </c>
      <c r="F141" s="189">
        <v>0</v>
      </c>
      <c r="G141" s="117">
        <v>0</v>
      </c>
      <c r="H141" s="116" t="e">
        <f t="shared" si="6"/>
        <v>#DIV/0!</v>
      </c>
    </row>
    <row r="142" spans="1:8" hidden="1" x14ac:dyDescent="0.2">
      <c r="A142" s="13"/>
      <c r="B142" s="13">
        <v>4379</v>
      </c>
      <c r="C142" s="13">
        <v>2212</v>
      </c>
      <c r="D142" s="33" t="s">
        <v>63</v>
      </c>
      <c r="E142" s="57">
        <v>0</v>
      </c>
      <c r="F142" s="189">
        <v>0</v>
      </c>
      <c r="G142" s="117">
        <v>0</v>
      </c>
      <c r="H142" s="116" t="e">
        <f t="shared" si="6"/>
        <v>#DIV/0!</v>
      </c>
    </row>
    <row r="143" spans="1:8" hidden="1" x14ac:dyDescent="0.2">
      <c r="A143" s="13"/>
      <c r="B143" s="13">
        <v>4399</v>
      </c>
      <c r="C143" s="13">
        <v>2321</v>
      </c>
      <c r="D143" s="33" t="s">
        <v>451</v>
      </c>
      <c r="E143" s="57">
        <v>0</v>
      </c>
      <c r="F143" s="189">
        <v>0</v>
      </c>
      <c r="G143" s="117">
        <v>0</v>
      </c>
      <c r="H143" s="116" t="e">
        <f t="shared" si="6"/>
        <v>#DIV/0!</v>
      </c>
    </row>
    <row r="144" spans="1:8" hidden="1" x14ac:dyDescent="0.2">
      <c r="A144" s="13"/>
      <c r="B144" s="13">
        <v>5311</v>
      </c>
      <c r="C144" s="13">
        <v>3113</v>
      </c>
      <c r="D144" s="33" t="s">
        <v>452</v>
      </c>
      <c r="E144" s="57">
        <v>0</v>
      </c>
      <c r="F144" s="189">
        <v>0</v>
      </c>
      <c r="G144" s="117">
        <v>0</v>
      </c>
      <c r="H144" s="116" t="e">
        <f t="shared" si="6"/>
        <v>#DIV/0!</v>
      </c>
    </row>
    <row r="145" spans="1:8" hidden="1" x14ac:dyDescent="0.2">
      <c r="A145" s="13"/>
      <c r="B145" s="13">
        <v>5512</v>
      </c>
      <c r="C145" s="13">
        <v>2324</v>
      </c>
      <c r="D145" s="13" t="s">
        <v>398</v>
      </c>
      <c r="E145" s="57">
        <v>0</v>
      </c>
      <c r="F145" s="189">
        <v>0</v>
      </c>
      <c r="G145" s="117">
        <v>0</v>
      </c>
      <c r="H145" s="116" t="e">
        <f t="shared" si="6"/>
        <v>#DIV/0!</v>
      </c>
    </row>
    <row r="146" spans="1:8" x14ac:dyDescent="0.2">
      <c r="A146" s="13"/>
      <c r="B146" s="13">
        <v>6171</v>
      </c>
      <c r="C146" s="13">
        <v>2212</v>
      </c>
      <c r="D146" s="13" t="s">
        <v>406</v>
      </c>
      <c r="E146" s="57">
        <v>0</v>
      </c>
      <c r="F146" s="189">
        <v>0</v>
      </c>
      <c r="G146" s="117">
        <v>0.5</v>
      </c>
      <c r="H146" s="116" t="e">
        <f t="shared" si="6"/>
        <v>#DIV/0!</v>
      </c>
    </row>
    <row r="147" spans="1:8" x14ac:dyDescent="0.2">
      <c r="A147" s="13"/>
      <c r="B147" s="13">
        <v>6171</v>
      </c>
      <c r="C147" s="13">
        <v>2324</v>
      </c>
      <c r="D147" s="13" t="s">
        <v>468</v>
      </c>
      <c r="E147" s="57">
        <v>320</v>
      </c>
      <c r="F147" s="189">
        <v>320</v>
      </c>
      <c r="G147" s="117">
        <v>117.5</v>
      </c>
      <c r="H147" s="116">
        <f t="shared" si="6"/>
        <v>36.71875</v>
      </c>
    </row>
    <row r="148" spans="1:8" hidden="1" x14ac:dyDescent="0.2">
      <c r="A148" s="13"/>
      <c r="B148" s="13">
        <v>6171</v>
      </c>
      <c r="C148" s="13">
        <v>2329</v>
      </c>
      <c r="D148" s="13" t="s">
        <v>218</v>
      </c>
      <c r="E148" s="57">
        <v>0</v>
      </c>
      <c r="F148" s="189">
        <v>0</v>
      </c>
      <c r="G148" s="117">
        <v>0</v>
      </c>
      <c r="H148" s="116" t="e">
        <f t="shared" si="6"/>
        <v>#DIV/0!</v>
      </c>
    </row>
    <row r="149" spans="1:8" ht="18" hidden="1" customHeight="1" x14ac:dyDescent="0.2">
      <c r="A149" s="13"/>
      <c r="B149" s="13"/>
      <c r="C149" s="13">
        <v>4116</v>
      </c>
      <c r="D149" s="13" t="s">
        <v>328</v>
      </c>
      <c r="E149" s="57">
        <v>0</v>
      </c>
      <c r="F149" s="189">
        <v>0</v>
      </c>
      <c r="G149" s="117">
        <v>0</v>
      </c>
      <c r="H149" s="116" t="e">
        <f t="shared" si="6"/>
        <v>#DIV/0!</v>
      </c>
    </row>
    <row r="150" spans="1:8" ht="25.5" hidden="1" customHeight="1" x14ac:dyDescent="0.2">
      <c r="A150" s="13"/>
      <c r="B150" s="13"/>
      <c r="C150" s="13">
        <v>4116</v>
      </c>
      <c r="D150" s="13" t="s">
        <v>353</v>
      </c>
      <c r="E150" s="57">
        <v>0</v>
      </c>
      <c r="F150" s="189">
        <v>0</v>
      </c>
      <c r="G150" s="117">
        <v>0</v>
      </c>
      <c r="H150" s="116" t="e">
        <f t="shared" si="6"/>
        <v>#DIV/0!</v>
      </c>
    </row>
    <row r="151" spans="1:8" hidden="1" x14ac:dyDescent="0.2">
      <c r="A151" s="33"/>
      <c r="B151" s="13"/>
      <c r="C151" s="13">
        <v>4116</v>
      </c>
      <c r="D151" s="13" t="s">
        <v>354</v>
      </c>
      <c r="E151" s="57">
        <v>0</v>
      </c>
      <c r="F151" s="189">
        <v>0</v>
      </c>
      <c r="G151" s="117">
        <v>0</v>
      </c>
      <c r="H151" s="116" t="e">
        <f t="shared" si="6"/>
        <v>#DIV/0!</v>
      </c>
    </row>
    <row r="152" spans="1:8" hidden="1" x14ac:dyDescent="0.2">
      <c r="A152" s="13"/>
      <c r="B152" s="13">
        <v>6330</v>
      </c>
      <c r="C152" s="13">
        <v>4132</v>
      </c>
      <c r="D152" s="13" t="s">
        <v>32</v>
      </c>
      <c r="E152" s="57">
        <v>0</v>
      </c>
      <c r="F152" s="189">
        <v>0</v>
      </c>
      <c r="G152" s="117">
        <v>0</v>
      </c>
      <c r="H152" s="116" t="e">
        <f t="shared" si="6"/>
        <v>#DIV/0!</v>
      </c>
    </row>
    <row r="153" spans="1:8" x14ac:dyDescent="0.2">
      <c r="A153" s="13"/>
      <c r="B153" s="13">
        <v>6402</v>
      </c>
      <c r="C153" s="13">
        <v>2229</v>
      </c>
      <c r="D153" s="13" t="s">
        <v>19</v>
      </c>
      <c r="E153" s="57">
        <v>0</v>
      </c>
      <c r="F153" s="189">
        <v>0</v>
      </c>
      <c r="G153" s="117">
        <v>32.299999999999997</v>
      </c>
      <c r="H153" s="116" t="e">
        <f t="shared" si="6"/>
        <v>#DIV/0!</v>
      </c>
    </row>
    <row r="154" spans="1:8" hidden="1" x14ac:dyDescent="0.2">
      <c r="A154" s="13"/>
      <c r="B154" s="13">
        <v>6409</v>
      </c>
      <c r="C154" s="13">
        <v>2329</v>
      </c>
      <c r="D154" s="13" t="s">
        <v>19</v>
      </c>
      <c r="E154" s="57">
        <v>0</v>
      </c>
      <c r="F154" s="189">
        <v>0</v>
      </c>
      <c r="G154" s="117">
        <v>0</v>
      </c>
      <c r="H154" s="116" t="e">
        <f>(#REF!/F154)*100</f>
        <v>#REF!</v>
      </c>
    </row>
    <row r="155" spans="1:8" ht="15.75" thickBot="1" x14ac:dyDescent="0.25">
      <c r="A155" s="11"/>
      <c r="B155" s="15"/>
      <c r="C155" s="15"/>
      <c r="D155" s="15"/>
      <c r="E155" s="145"/>
      <c r="F155" s="190"/>
      <c r="G155" s="284"/>
      <c r="H155" s="116"/>
    </row>
    <row r="156" spans="1:8" s="6" customFormat="1" ht="21.75" customHeight="1" thickTop="1" thickBot="1" x14ac:dyDescent="0.3">
      <c r="A156" s="9"/>
      <c r="B156" s="41"/>
      <c r="C156" s="41"/>
      <c r="D156" s="40" t="s">
        <v>61</v>
      </c>
      <c r="E156" s="92">
        <f t="shared" ref="E156:G156" si="7">SUM(E122:E154)</f>
        <v>32720</v>
      </c>
      <c r="F156" s="192">
        <f t="shared" si="7"/>
        <v>32720</v>
      </c>
      <c r="G156" s="216">
        <f t="shared" si="7"/>
        <v>16244</v>
      </c>
      <c r="H156" s="123">
        <f>(G156/F156)*100</f>
        <v>49.645476772616135</v>
      </c>
    </row>
    <row r="157" spans="1:8" s="129" customFormat="1" ht="21.75" customHeight="1" x14ac:dyDescent="0.25">
      <c r="D157" s="127"/>
      <c r="E157" s="100"/>
      <c r="F157" s="100"/>
      <c r="G157" s="128"/>
      <c r="H157" s="59"/>
    </row>
    <row r="158" spans="1:8" s="129" customFormat="1" ht="9" customHeight="1" thickBot="1" x14ac:dyDescent="0.3">
      <c r="D158" s="127"/>
      <c r="E158" s="100"/>
      <c r="F158" s="100"/>
      <c r="G158" s="128"/>
      <c r="H158" s="59"/>
    </row>
    <row r="159" spans="1:8" ht="15.75" x14ac:dyDescent="0.25">
      <c r="A159" s="24" t="s">
        <v>14</v>
      </c>
      <c r="B159" s="24" t="s">
        <v>419</v>
      </c>
      <c r="C159" s="24" t="s">
        <v>420</v>
      </c>
      <c r="D159" s="23" t="s">
        <v>12</v>
      </c>
      <c r="E159" s="22" t="s">
        <v>11</v>
      </c>
      <c r="F159" s="22" t="s">
        <v>11</v>
      </c>
      <c r="G159" s="22" t="s">
        <v>0</v>
      </c>
      <c r="H159" s="118" t="s">
        <v>363</v>
      </c>
    </row>
    <row r="160" spans="1:8" ht="15.75" customHeight="1" thickBot="1" x14ac:dyDescent="0.3">
      <c r="A160" s="21"/>
      <c r="B160" s="21"/>
      <c r="C160" s="21"/>
      <c r="D160" s="20"/>
      <c r="E160" s="197" t="s">
        <v>10</v>
      </c>
      <c r="F160" s="199" t="s">
        <v>9</v>
      </c>
      <c r="G160" s="235" t="s">
        <v>458</v>
      </c>
      <c r="H160" s="126" t="s">
        <v>364</v>
      </c>
    </row>
    <row r="161" spans="1:8" ht="16.5" customHeight="1" thickTop="1" x14ac:dyDescent="0.25">
      <c r="A161" s="30">
        <v>90</v>
      </c>
      <c r="B161" s="30"/>
      <c r="C161" s="30"/>
      <c r="D161" s="29" t="s">
        <v>54</v>
      </c>
      <c r="E161" s="56"/>
      <c r="F161" s="202"/>
      <c r="G161" s="218"/>
      <c r="H161" s="134"/>
    </row>
    <row r="162" spans="1:8" hidden="1" x14ac:dyDescent="0.2">
      <c r="A162" s="13"/>
      <c r="B162" s="13"/>
      <c r="C162" s="13">
        <v>4116</v>
      </c>
      <c r="D162" s="13" t="s">
        <v>220</v>
      </c>
      <c r="E162" s="231">
        <v>0</v>
      </c>
      <c r="F162" s="204">
        <v>0</v>
      </c>
      <c r="G162" s="117">
        <v>0</v>
      </c>
      <c r="H162" s="116" t="e">
        <f>(#REF!/F162)*100</f>
        <v>#REF!</v>
      </c>
    </row>
    <row r="163" spans="1:8" hidden="1" x14ac:dyDescent="0.2">
      <c r="A163" s="13"/>
      <c r="B163" s="13"/>
      <c r="C163" s="13">
        <v>4116</v>
      </c>
      <c r="D163" s="13" t="s">
        <v>53</v>
      </c>
      <c r="E163" s="231">
        <v>0</v>
      </c>
      <c r="F163" s="204">
        <v>0</v>
      </c>
      <c r="G163" s="117">
        <v>0</v>
      </c>
      <c r="H163" s="116" t="e">
        <f>(#REF!/F163)*100</f>
        <v>#REF!</v>
      </c>
    </row>
    <row r="164" spans="1:8" hidden="1" x14ac:dyDescent="0.2">
      <c r="A164" s="12"/>
      <c r="B164" s="13"/>
      <c r="C164" s="13">
        <v>4116</v>
      </c>
      <c r="D164" s="13" t="s">
        <v>221</v>
      </c>
      <c r="E164" s="231">
        <v>0</v>
      </c>
      <c r="F164" s="204">
        <v>0</v>
      </c>
      <c r="G164" s="117">
        <v>0</v>
      </c>
      <c r="H164" s="116" t="e">
        <f>(#REF!/F164)*100</f>
        <v>#REF!</v>
      </c>
    </row>
    <row r="165" spans="1:8" x14ac:dyDescent="0.2">
      <c r="A165" s="12"/>
      <c r="B165" s="13"/>
      <c r="C165" s="13"/>
      <c r="D165" s="13"/>
      <c r="E165" s="231"/>
      <c r="F165" s="204"/>
      <c r="G165" s="117"/>
      <c r="H165" s="116"/>
    </row>
    <row r="166" spans="1:8" ht="15" customHeight="1" x14ac:dyDescent="0.2">
      <c r="A166" s="13"/>
      <c r="B166" s="13"/>
      <c r="C166" s="13">
        <v>2460</v>
      </c>
      <c r="D166" s="13" t="s">
        <v>518</v>
      </c>
      <c r="E166" s="57">
        <v>0</v>
      </c>
      <c r="F166" s="189">
        <v>0</v>
      </c>
      <c r="G166" s="117">
        <v>0.5</v>
      </c>
      <c r="H166" s="116" t="e">
        <f t="shared" ref="H166:H188" si="8">(G166/F166)*100</f>
        <v>#DIV/0!</v>
      </c>
    </row>
    <row r="167" spans="1:8" ht="15" customHeight="1" x14ac:dyDescent="0.2">
      <c r="A167" s="13">
        <v>14033</v>
      </c>
      <c r="B167" s="13"/>
      <c r="C167" s="13">
        <v>4116</v>
      </c>
      <c r="D167" s="13" t="s">
        <v>288</v>
      </c>
      <c r="E167" s="57">
        <v>264</v>
      </c>
      <c r="F167" s="189">
        <v>264</v>
      </c>
      <c r="G167" s="117">
        <v>87.5</v>
      </c>
      <c r="H167" s="116">
        <f t="shared" si="8"/>
        <v>33.143939393939391</v>
      </c>
    </row>
    <row r="168" spans="1:8" ht="15" customHeight="1" x14ac:dyDescent="0.2">
      <c r="A168" s="13">
        <v>13013</v>
      </c>
      <c r="B168" s="13"/>
      <c r="C168" s="13">
        <v>4116</v>
      </c>
      <c r="D168" s="13" t="s">
        <v>316</v>
      </c>
      <c r="E168" s="57">
        <v>1648</v>
      </c>
      <c r="F168" s="189">
        <v>1648</v>
      </c>
      <c r="G168" s="117">
        <v>1597.8</v>
      </c>
      <c r="H168" s="116">
        <f t="shared" si="8"/>
        <v>96.953883495145632</v>
      </c>
    </row>
    <row r="169" spans="1:8" ht="13.5" hidden="1" customHeight="1" x14ac:dyDescent="0.2">
      <c r="A169" s="12">
        <v>14032</v>
      </c>
      <c r="B169" s="13"/>
      <c r="C169" s="13">
        <v>4116</v>
      </c>
      <c r="D169" s="13" t="s">
        <v>417</v>
      </c>
      <c r="E169" s="57">
        <v>0</v>
      </c>
      <c r="F169" s="189">
        <v>0</v>
      </c>
      <c r="G169" s="117">
        <v>0</v>
      </c>
      <c r="H169" s="116" t="e">
        <f t="shared" si="8"/>
        <v>#DIV/0!</v>
      </c>
    </row>
    <row r="170" spans="1:8" ht="15" customHeight="1" x14ac:dyDescent="0.2">
      <c r="A170" s="15"/>
      <c r="B170" s="15"/>
      <c r="C170" s="15">
        <v>4121</v>
      </c>
      <c r="D170" s="13" t="s">
        <v>317</v>
      </c>
      <c r="E170" s="57">
        <v>600</v>
      </c>
      <c r="F170" s="189">
        <v>600</v>
      </c>
      <c r="G170" s="117">
        <v>375</v>
      </c>
      <c r="H170" s="116">
        <f t="shared" si="8"/>
        <v>62.5</v>
      </c>
    </row>
    <row r="171" spans="1:8" ht="15" hidden="1" customHeight="1" x14ac:dyDescent="0.2">
      <c r="A171" s="13"/>
      <c r="B171" s="13"/>
      <c r="C171" s="13">
        <v>4216</v>
      </c>
      <c r="D171" s="133" t="s">
        <v>359</v>
      </c>
      <c r="E171" s="57">
        <v>0</v>
      </c>
      <c r="F171" s="189">
        <v>0</v>
      </c>
      <c r="G171" s="117">
        <v>0</v>
      </c>
      <c r="H171" s="116" t="e">
        <f t="shared" si="8"/>
        <v>#DIV/0!</v>
      </c>
    </row>
    <row r="172" spans="1:8" ht="15" hidden="1" customHeight="1" x14ac:dyDescent="0.2">
      <c r="A172" s="13"/>
      <c r="B172" s="13"/>
      <c r="C172" s="13">
        <v>4216</v>
      </c>
      <c r="D172" s="15" t="s">
        <v>445</v>
      </c>
      <c r="E172" s="57">
        <v>0</v>
      </c>
      <c r="F172" s="189">
        <v>0</v>
      </c>
      <c r="G172" s="117">
        <v>0</v>
      </c>
      <c r="H172" s="116" t="e">
        <f t="shared" si="8"/>
        <v>#DIV/0!</v>
      </c>
    </row>
    <row r="173" spans="1:8" ht="15" customHeight="1" x14ac:dyDescent="0.2">
      <c r="A173" s="13"/>
      <c r="B173" s="13">
        <v>2219</v>
      </c>
      <c r="C173" s="13">
        <v>2111</v>
      </c>
      <c r="D173" s="13" t="s">
        <v>52</v>
      </c>
      <c r="E173" s="57">
        <v>9000</v>
      </c>
      <c r="F173" s="189">
        <v>9000</v>
      </c>
      <c r="G173" s="117">
        <v>4813.5</v>
      </c>
      <c r="H173" s="116">
        <f t="shared" si="8"/>
        <v>53.483333333333341</v>
      </c>
    </row>
    <row r="174" spans="1:8" ht="15" hidden="1" customHeight="1" x14ac:dyDescent="0.2">
      <c r="A174" s="13"/>
      <c r="B174" s="13">
        <v>2219</v>
      </c>
      <c r="C174" s="13">
        <v>2322</v>
      </c>
      <c r="D174" s="13" t="s">
        <v>280</v>
      </c>
      <c r="E174" s="57">
        <v>0</v>
      </c>
      <c r="F174" s="189">
        <v>0</v>
      </c>
      <c r="G174" s="117">
        <v>0</v>
      </c>
      <c r="H174" s="116" t="e">
        <f t="shared" si="8"/>
        <v>#DIV/0!</v>
      </c>
    </row>
    <row r="175" spans="1:8" hidden="1" x14ac:dyDescent="0.2">
      <c r="A175" s="13"/>
      <c r="B175" s="13">
        <v>2219</v>
      </c>
      <c r="C175" s="13">
        <v>2329</v>
      </c>
      <c r="D175" s="13" t="s">
        <v>51</v>
      </c>
      <c r="E175" s="57">
        <v>0</v>
      </c>
      <c r="F175" s="189">
        <v>0</v>
      </c>
      <c r="G175" s="117">
        <v>0</v>
      </c>
      <c r="H175" s="116" t="e">
        <f t="shared" si="8"/>
        <v>#DIV/0!</v>
      </c>
    </row>
    <row r="176" spans="1:8" hidden="1" x14ac:dyDescent="0.2">
      <c r="A176" s="13"/>
      <c r="B176" s="13">
        <v>3419</v>
      </c>
      <c r="C176" s="13">
        <v>2321</v>
      </c>
      <c r="D176" s="13" t="s">
        <v>295</v>
      </c>
      <c r="E176" s="57">
        <v>0</v>
      </c>
      <c r="F176" s="189">
        <v>0</v>
      </c>
      <c r="G176" s="117">
        <v>0</v>
      </c>
      <c r="H176" s="116" t="e">
        <f t="shared" si="8"/>
        <v>#DIV/0!</v>
      </c>
    </row>
    <row r="177" spans="1:8" hidden="1" x14ac:dyDescent="0.2">
      <c r="A177" s="13"/>
      <c r="B177" s="13">
        <v>4379</v>
      </c>
      <c r="C177" s="13">
        <v>2212</v>
      </c>
      <c r="D177" s="13" t="s">
        <v>314</v>
      </c>
      <c r="E177" s="57">
        <v>0</v>
      </c>
      <c r="F177" s="189">
        <v>0</v>
      </c>
      <c r="G177" s="117">
        <v>0</v>
      </c>
      <c r="H177" s="116" t="e">
        <f t="shared" si="8"/>
        <v>#DIV/0!</v>
      </c>
    </row>
    <row r="178" spans="1:8" ht="15" customHeight="1" x14ac:dyDescent="0.2">
      <c r="A178" s="13"/>
      <c r="B178" s="13">
        <v>3421</v>
      </c>
      <c r="C178" s="13">
        <v>2324</v>
      </c>
      <c r="D178" s="13" t="s">
        <v>428</v>
      </c>
      <c r="E178" s="57">
        <v>0</v>
      </c>
      <c r="F178" s="189">
        <v>0</v>
      </c>
      <c r="G178" s="117">
        <v>16</v>
      </c>
      <c r="H178" s="116" t="e">
        <f t="shared" si="8"/>
        <v>#DIV/0!</v>
      </c>
    </row>
    <row r="179" spans="1:8" x14ac:dyDescent="0.2">
      <c r="A179" s="13"/>
      <c r="B179" s="13">
        <v>5311</v>
      </c>
      <c r="C179" s="13">
        <v>2111</v>
      </c>
      <c r="D179" s="13" t="s">
        <v>50</v>
      </c>
      <c r="E179" s="57">
        <v>435</v>
      </c>
      <c r="F179" s="189">
        <v>435</v>
      </c>
      <c r="G179" s="117">
        <v>254.4</v>
      </c>
      <c r="H179" s="116">
        <f t="shared" si="8"/>
        <v>58.482758620689658</v>
      </c>
    </row>
    <row r="180" spans="1:8" ht="13.9" customHeight="1" x14ac:dyDescent="0.2">
      <c r="A180" s="13"/>
      <c r="B180" s="13">
        <v>5311</v>
      </c>
      <c r="C180" s="13">
        <v>2212</v>
      </c>
      <c r="D180" s="13" t="s">
        <v>222</v>
      </c>
      <c r="E180" s="57">
        <v>1600</v>
      </c>
      <c r="F180" s="189">
        <v>1600</v>
      </c>
      <c r="G180" s="117">
        <v>140</v>
      </c>
      <c r="H180" s="116">
        <f t="shared" si="8"/>
        <v>8.75</v>
      </c>
    </row>
    <row r="181" spans="1:8" ht="18" hidden="1" customHeight="1" x14ac:dyDescent="0.2">
      <c r="A181" s="33"/>
      <c r="B181" s="33">
        <v>5311</v>
      </c>
      <c r="C181" s="33">
        <v>2310</v>
      </c>
      <c r="D181" s="33" t="s">
        <v>227</v>
      </c>
      <c r="E181" s="57">
        <v>0</v>
      </c>
      <c r="F181" s="189">
        <v>0</v>
      </c>
      <c r="G181" s="117">
        <v>0</v>
      </c>
      <c r="H181" s="116" t="e">
        <f t="shared" si="8"/>
        <v>#DIV/0!</v>
      </c>
    </row>
    <row r="182" spans="1:8" ht="16.5" customHeight="1" x14ac:dyDescent="0.2">
      <c r="A182" s="13">
        <v>777</v>
      </c>
      <c r="B182" s="13">
        <v>5311</v>
      </c>
      <c r="C182" s="13">
        <v>2212</v>
      </c>
      <c r="D182" s="13" t="s">
        <v>315</v>
      </c>
      <c r="E182" s="57">
        <v>0</v>
      </c>
      <c r="F182" s="189">
        <v>0</v>
      </c>
      <c r="G182" s="117">
        <v>338.4</v>
      </c>
      <c r="H182" s="116" t="e">
        <f t="shared" si="8"/>
        <v>#DIV/0!</v>
      </c>
    </row>
    <row r="183" spans="1:8" hidden="1" x14ac:dyDescent="0.2">
      <c r="A183" s="33"/>
      <c r="B183" s="33">
        <v>5311</v>
      </c>
      <c r="C183" s="33">
        <v>2322</v>
      </c>
      <c r="D183" s="33" t="s">
        <v>228</v>
      </c>
      <c r="E183" s="57">
        <v>0</v>
      </c>
      <c r="F183" s="189">
        <v>0</v>
      </c>
      <c r="G183" s="117">
        <v>0</v>
      </c>
      <c r="H183" s="116" t="e">
        <f t="shared" si="8"/>
        <v>#DIV/0!</v>
      </c>
    </row>
    <row r="184" spans="1:8" x14ac:dyDescent="0.2">
      <c r="A184" s="13"/>
      <c r="B184" s="13">
        <v>5311</v>
      </c>
      <c r="C184" s="13">
        <v>2324</v>
      </c>
      <c r="D184" s="13" t="s">
        <v>223</v>
      </c>
      <c r="E184" s="57">
        <v>50</v>
      </c>
      <c r="F184" s="189">
        <v>50</v>
      </c>
      <c r="G184" s="117">
        <v>260.3</v>
      </c>
      <c r="H184" s="116">
        <f t="shared" si="8"/>
        <v>520.6</v>
      </c>
    </row>
    <row r="185" spans="1:8" ht="12.95" customHeight="1" x14ac:dyDescent="0.2">
      <c r="A185" s="33"/>
      <c r="B185" s="33">
        <v>5311</v>
      </c>
      <c r="C185" s="33">
        <v>2329</v>
      </c>
      <c r="D185" s="33" t="s">
        <v>224</v>
      </c>
      <c r="E185" s="57">
        <v>0</v>
      </c>
      <c r="F185" s="189">
        <v>0</v>
      </c>
      <c r="G185" s="117">
        <v>16.3</v>
      </c>
      <c r="H185" s="116" t="e">
        <f t="shared" si="8"/>
        <v>#DIV/0!</v>
      </c>
    </row>
    <row r="186" spans="1:8" ht="15.75" hidden="1" customHeight="1" x14ac:dyDescent="0.2">
      <c r="A186" s="33"/>
      <c r="B186" s="33">
        <v>5311</v>
      </c>
      <c r="C186" s="33">
        <v>2329</v>
      </c>
      <c r="D186" s="33" t="s">
        <v>224</v>
      </c>
      <c r="E186" s="57">
        <v>0</v>
      </c>
      <c r="F186" s="189">
        <v>0</v>
      </c>
      <c r="G186" s="117">
        <v>0</v>
      </c>
      <c r="H186" s="116" t="e">
        <f t="shared" si="8"/>
        <v>#DIV/0!</v>
      </c>
    </row>
    <row r="187" spans="1:8" hidden="1" x14ac:dyDescent="0.2">
      <c r="A187" s="33"/>
      <c r="B187" s="33">
        <v>5311</v>
      </c>
      <c r="C187" s="33">
        <v>3113</v>
      </c>
      <c r="D187" s="33" t="s">
        <v>225</v>
      </c>
      <c r="E187" s="57">
        <v>0</v>
      </c>
      <c r="F187" s="189">
        <v>0</v>
      </c>
      <c r="G187" s="117">
        <v>0</v>
      </c>
      <c r="H187" s="116" t="e">
        <f t="shared" si="8"/>
        <v>#DIV/0!</v>
      </c>
    </row>
    <row r="188" spans="1:8" x14ac:dyDescent="0.2">
      <c r="A188" s="33"/>
      <c r="B188" s="33">
        <v>6409</v>
      </c>
      <c r="C188" s="33">
        <v>2328</v>
      </c>
      <c r="D188" s="33" t="s">
        <v>226</v>
      </c>
      <c r="E188" s="57">
        <v>0</v>
      </c>
      <c r="F188" s="189">
        <v>0</v>
      </c>
      <c r="G188" s="117">
        <v>0</v>
      </c>
      <c r="H188" s="116" t="e">
        <f t="shared" si="8"/>
        <v>#DIV/0!</v>
      </c>
    </row>
    <row r="189" spans="1:8" ht="16.7" hidden="1" customHeight="1" x14ac:dyDescent="0.2">
      <c r="A189" s="13"/>
      <c r="B189" s="13">
        <v>6171</v>
      </c>
      <c r="C189" s="13">
        <v>2212</v>
      </c>
      <c r="D189" s="33" t="s">
        <v>286</v>
      </c>
      <c r="E189" s="57">
        <v>0</v>
      </c>
      <c r="F189" s="189">
        <v>0</v>
      </c>
      <c r="G189" s="117">
        <v>0</v>
      </c>
      <c r="H189" s="116" t="e">
        <f>(#REF!/F189)*100</f>
        <v>#REF!</v>
      </c>
    </row>
    <row r="190" spans="1:8" ht="15.75" thickBot="1" x14ac:dyDescent="0.25">
      <c r="A190" s="11"/>
      <c r="B190" s="11"/>
      <c r="C190" s="11"/>
      <c r="D190" s="11"/>
      <c r="E190" s="230"/>
      <c r="F190" s="200"/>
      <c r="G190" s="220"/>
      <c r="H190" s="132"/>
    </row>
    <row r="191" spans="1:8" s="6" customFormat="1" ht="21.75" customHeight="1" thickTop="1" thickBot="1" x14ac:dyDescent="0.3">
      <c r="A191" s="41"/>
      <c r="B191" s="41"/>
      <c r="C191" s="41"/>
      <c r="D191" s="40" t="s">
        <v>49</v>
      </c>
      <c r="E191" s="92">
        <f>SUM(E162:E190)</f>
        <v>13597</v>
      </c>
      <c r="F191" s="192">
        <f>SUM(F162:F190)</f>
        <v>13597</v>
      </c>
      <c r="G191" s="216">
        <f t="shared" ref="G191" si="9">SUM(G162:G190)</f>
        <v>7899.7</v>
      </c>
      <c r="H191" s="123">
        <f>(G191/F191)*100</f>
        <v>58.098845333529461</v>
      </c>
    </row>
    <row r="192" spans="1:8" ht="15" customHeight="1" thickBot="1" x14ac:dyDescent="0.3">
      <c r="A192" s="7"/>
      <c r="B192" s="7"/>
      <c r="C192" s="7"/>
      <c r="D192" s="8"/>
      <c r="E192" s="100"/>
      <c r="F192" s="100"/>
    </row>
    <row r="193" spans="1:8" ht="15" hidden="1" customHeight="1" x14ac:dyDescent="0.25">
      <c r="A193" s="7"/>
      <c r="B193" s="7"/>
      <c r="C193" s="7"/>
      <c r="D193" s="8"/>
      <c r="E193" s="100"/>
      <c r="F193" s="100"/>
    </row>
    <row r="194" spans="1:8" ht="15" hidden="1" customHeight="1" x14ac:dyDescent="0.25">
      <c r="A194" s="7"/>
      <c r="B194" s="7"/>
      <c r="C194" s="7"/>
      <c r="D194" s="8"/>
      <c r="E194" s="100"/>
      <c r="F194" s="100"/>
    </row>
    <row r="195" spans="1:8" ht="15" hidden="1" customHeight="1" x14ac:dyDescent="0.25">
      <c r="A195" s="7"/>
      <c r="B195" s="7"/>
      <c r="C195" s="7"/>
      <c r="D195" s="8"/>
      <c r="E195" s="100"/>
      <c r="F195" s="100"/>
    </row>
    <row r="196" spans="1:8" ht="15" hidden="1" customHeight="1" x14ac:dyDescent="0.25">
      <c r="A196" s="7"/>
      <c r="B196" s="7"/>
      <c r="C196" s="7"/>
      <c r="D196" s="8"/>
      <c r="E196" s="100"/>
      <c r="F196" s="100"/>
    </row>
    <row r="197" spans="1:8" ht="15" hidden="1" customHeight="1" x14ac:dyDescent="0.25">
      <c r="A197" s="7"/>
      <c r="B197" s="7"/>
      <c r="C197" s="7"/>
      <c r="D197" s="8"/>
      <c r="E197" s="100"/>
      <c r="F197" s="100"/>
    </row>
    <row r="198" spans="1:8" ht="15" hidden="1" customHeight="1" x14ac:dyDescent="0.25">
      <c r="A198" s="7"/>
      <c r="B198" s="7"/>
      <c r="C198" s="7"/>
      <c r="D198" s="8"/>
      <c r="E198" s="100"/>
      <c r="F198" s="100"/>
    </row>
    <row r="199" spans="1:8" ht="15" hidden="1" customHeight="1" thickBot="1" x14ac:dyDescent="0.3">
      <c r="A199" s="7"/>
      <c r="B199" s="7"/>
      <c r="C199" s="7"/>
      <c r="D199" s="8"/>
      <c r="E199" s="193"/>
      <c r="F199" s="193"/>
    </row>
    <row r="200" spans="1:8" ht="15" hidden="1" customHeight="1" thickBot="1" x14ac:dyDescent="0.3">
      <c r="A200" s="7"/>
      <c r="B200" s="7"/>
      <c r="C200" s="7"/>
      <c r="D200" s="8"/>
      <c r="E200" s="100"/>
      <c r="F200" s="100"/>
    </row>
    <row r="201" spans="1:8" ht="15.75" x14ac:dyDescent="0.25">
      <c r="A201" s="24" t="s">
        <v>14</v>
      </c>
      <c r="B201" s="24" t="s">
        <v>419</v>
      </c>
      <c r="C201" s="24" t="s">
        <v>420</v>
      </c>
      <c r="D201" s="23" t="s">
        <v>12</v>
      </c>
      <c r="E201" s="22" t="s">
        <v>11</v>
      </c>
      <c r="F201" s="22" t="s">
        <v>11</v>
      </c>
      <c r="G201" s="22" t="s">
        <v>0</v>
      </c>
      <c r="H201" s="118" t="s">
        <v>363</v>
      </c>
    </row>
    <row r="202" spans="1:8" ht="15.75" customHeight="1" thickBot="1" x14ac:dyDescent="0.3">
      <c r="A202" s="21"/>
      <c r="B202" s="21"/>
      <c r="C202" s="21"/>
      <c r="D202" s="20"/>
      <c r="E202" s="197" t="s">
        <v>10</v>
      </c>
      <c r="F202" s="199" t="s">
        <v>9</v>
      </c>
      <c r="G202" s="235" t="s">
        <v>458</v>
      </c>
      <c r="H202" s="126" t="s">
        <v>364</v>
      </c>
    </row>
    <row r="203" spans="1:8" ht="18.75" customHeight="1" thickTop="1" x14ac:dyDescent="0.25">
      <c r="A203" s="30">
        <v>100</v>
      </c>
      <c r="B203" s="296" t="s">
        <v>362</v>
      </c>
      <c r="C203" s="297"/>
      <c r="D203" s="298"/>
      <c r="E203" s="56"/>
      <c r="F203" s="202"/>
      <c r="G203" s="218"/>
      <c r="H203" s="134"/>
    </row>
    <row r="204" spans="1:8" x14ac:dyDescent="0.2">
      <c r="A204" s="13"/>
      <c r="B204" s="13"/>
      <c r="C204" s="13"/>
      <c r="D204" s="13"/>
      <c r="E204" s="57"/>
      <c r="F204" s="189"/>
      <c r="G204" s="219"/>
      <c r="H204" s="131"/>
    </row>
    <row r="205" spans="1:8" x14ac:dyDescent="0.2">
      <c r="A205" s="33"/>
      <c r="B205" s="13"/>
      <c r="C205" s="13">
        <v>1333</v>
      </c>
      <c r="D205" s="13" t="s">
        <v>60</v>
      </c>
      <c r="E205" s="57">
        <v>600</v>
      </c>
      <c r="F205" s="189">
        <v>600</v>
      </c>
      <c r="G205" s="117">
        <v>110.1</v>
      </c>
      <c r="H205" s="116">
        <f t="shared" ref="H205:H226" si="10">(G205/F205)*100</f>
        <v>18.350000000000001</v>
      </c>
    </row>
    <row r="206" spans="1:8" x14ac:dyDescent="0.2">
      <c r="A206" s="33"/>
      <c r="B206" s="13"/>
      <c r="C206" s="13">
        <v>1334</v>
      </c>
      <c r="D206" s="13" t="s">
        <v>59</v>
      </c>
      <c r="E206" s="57">
        <v>250</v>
      </c>
      <c r="F206" s="189">
        <v>250</v>
      </c>
      <c r="G206" s="117">
        <v>131.19999999999999</v>
      </c>
      <c r="H206" s="116">
        <f t="shared" si="10"/>
        <v>52.47999999999999</v>
      </c>
    </row>
    <row r="207" spans="1:8" x14ac:dyDescent="0.2">
      <c r="A207" s="33"/>
      <c r="B207" s="13"/>
      <c r="C207" s="13">
        <v>1335</v>
      </c>
      <c r="D207" s="13" t="s">
        <v>58</v>
      </c>
      <c r="E207" s="57">
        <v>25</v>
      </c>
      <c r="F207" s="189">
        <v>25</v>
      </c>
      <c r="G207" s="117">
        <v>26.1</v>
      </c>
      <c r="H207" s="116">
        <f t="shared" si="10"/>
        <v>104.4</v>
      </c>
    </row>
    <row r="208" spans="1:8" x14ac:dyDescent="0.2">
      <c r="A208" s="33"/>
      <c r="B208" s="13"/>
      <c r="C208" s="13">
        <v>1356</v>
      </c>
      <c r="D208" s="13" t="s">
        <v>213</v>
      </c>
      <c r="E208" s="57">
        <v>11000</v>
      </c>
      <c r="F208" s="189">
        <v>11000</v>
      </c>
      <c r="G208" s="117">
        <v>4818.5</v>
      </c>
      <c r="H208" s="116">
        <f t="shared" si="10"/>
        <v>43.804545454545455</v>
      </c>
    </row>
    <row r="209" spans="1:8" x14ac:dyDescent="0.2">
      <c r="A209" s="13"/>
      <c r="B209" s="13"/>
      <c r="C209" s="13">
        <v>1361</v>
      </c>
      <c r="D209" s="13" t="s">
        <v>29</v>
      </c>
      <c r="E209" s="57">
        <v>2040</v>
      </c>
      <c r="F209" s="189">
        <v>2040</v>
      </c>
      <c r="G209" s="117">
        <v>1429.8</v>
      </c>
      <c r="H209" s="116">
        <f t="shared" si="10"/>
        <v>70.088235294117638</v>
      </c>
    </row>
    <row r="210" spans="1:8" ht="15.75" hidden="1" x14ac:dyDescent="0.25">
      <c r="A210" s="34"/>
      <c r="B210" s="34"/>
      <c r="C210" s="13">
        <v>4111</v>
      </c>
      <c r="D210" s="13" t="s">
        <v>434</v>
      </c>
      <c r="E210" s="57">
        <v>0</v>
      </c>
      <c r="F210" s="189">
        <v>0</v>
      </c>
      <c r="G210" s="117">
        <v>0</v>
      </c>
      <c r="H210" s="116" t="e">
        <f t="shared" si="10"/>
        <v>#DIV/0!</v>
      </c>
    </row>
    <row r="211" spans="1:8" ht="15.75" hidden="1" x14ac:dyDescent="0.25">
      <c r="A211" s="34"/>
      <c r="B211" s="34"/>
      <c r="C211" s="13">
        <v>4216</v>
      </c>
      <c r="D211" s="13" t="s">
        <v>48</v>
      </c>
      <c r="E211" s="57">
        <v>0</v>
      </c>
      <c r="F211" s="189">
        <v>0</v>
      </c>
      <c r="G211" s="117">
        <v>0</v>
      </c>
      <c r="H211" s="116" t="e">
        <f t="shared" si="10"/>
        <v>#DIV/0!</v>
      </c>
    </row>
    <row r="212" spans="1:8" ht="15.75" x14ac:dyDescent="0.25">
      <c r="A212" s="34"/>
      <c r="B212" s="34"/>
      <c r="C212" s="13">
        <v>4121</v>
      </c>
      <c r="D212" s="13" t="s">
        <v>439</v>
      </c>
      <c r="E212" s="57">
        <v>0</v>
      </c>
      <c r="F212" s="189">
        <v>0</v>
      </c>
      <c r="G212" s="117">
        <v>3</v>
      </c>
      <c r="H212" s="116" t="e">
        <f t="shared" si="10"/>
        <v>#DIV/0!</v>
      </c>
    </row>
    <row r="213" spans="1:8" ht="15" customHeight="1" x14ac:dyDescent="0.2">
      <c r="A213" s="33"/>
      <c r="B213" s="33">
        <v>1070</v>
      </c>
      <c r="C213" s="33">
        <v>2212</v>
      </c>
      <c r="D213" s="33" t="s">
        <v>214</v>
      </c>
      <c r="E213" s="57">
        <v>35</v>
      </c>
      <c r="F213" s="189">
        <v>35</v>
      </c>
      <c r="G213" s="117">
        <v>40.9</v>
      </c>
      <c r="H213" s="116">
        <f t="shared" si="10"/>
        <v>116.85714285714286</v>
      </c>
    </row>
    <row r="214" spans="1:8" x14ac:dyDescent="0.2">
      <c r="A214" s="13"/>
      <c r="B214" s="13">
        <v>2169</v>
      </c>
      <c r="C214" s="13">
        <v>2212</v>
      </c>
      <c r="D214" s="13" t="s">
        <v>229</v>
      </c>
      <c r="E214" s="57">
        <v>200</v>
      </c>
      <c r="F214" s="189">
        <v>200</v>
      </c>
      <c r="G214" s="117">
        <v>331.4</v>
      </c>
      <c r="H214" s="116">
        <f t="shared" si="10"/>
        <v>165.7</v>
      </c>
    </row>
    <row r="215" spans="1:8" hidden="1" x14ac:dyDescent="0.2">
      <c r="A215" s="33"/>
      <c r="B215" s="33">
        <v>3635</v>
      </c>
      <c r="C215" s="33">
        <v>3122</v>
      </c>
      <c r="D215" s="13" t="s">
        <v>47</v>
      </c>
      <c r="E215" s="57">
        <v>0</v>
      </c>
      <c r="F215" s="189">
        <v>0</v>
      </c>
      <c r="G215" s="117">
        <v>0</v>
      </c>
      <c r="H215" s="116" t="e">
        <f t="shared" si="10"/>
        <v>#DIV/0!</v>
      </c>
    </row>
    <row r="216" spans="1:8" ht="15.75" x14ac:dyDescent="0.25">
      <c r="A216" s="34"/>
      <c r="B216" s="35">
        <v>2169</v>
      </c>
      <c r="C216" s="13">
        <v>2324</v>
      </c>
      <c r="D216" s="13" t="s">
        <v>488</v>
      </c>
      <c r="E216" s="57">
        <v>0</v>
      </c>
      <c r="F216" s="189">
        <v>0</v>
      </c>
      <c r="G216" s="117">
        <v>1</v>
      </c>
      <c r="H216" s="116" t="e">
        <f t="shared" si="10"/>
        <v>#DIV/0!</v>
      </c>
    </row>
    <row r="217" spans="1:8" ht="15" customHeight="1" x14ac:dyDescent="0.2">
      <c r="A217" s="33"/>
      <c r="B217" s="33">
        <v>2369</v>
      </c>
      <c r="C217" s="33">
        <v>2212</v>
      </c>
      <c r="D217" s="33" t="s">
        <v>215</v>
      </c>
      <c r="E217" s="57">
        <v>15</v>
      </c>
      <c r="F217" s="189">
        <v>15</v>
      </c>
      <c r="G217" s="117">
        <v>27.5</v>
      </c>
      <c r="H217" s="116">
        <f t="shared" si="10"/>
        <v>183.33333333333331</v>
      </c>
    </row>
    <row r="218" spans="1:8" ht="15" customHeight="1" x14ac:dyDescent="0.2">
      <c r="A218" s="33"/>
      <c r="B218" s="13">
        <v>3322</v>
      </c>
      <c r="C218" s="13">
        <v>2212</v>
      </c>
      <c r="D218" s="13" t="s">
        <v>216</v>
      </c>
      <c r="E218" s="57">
        <v>20</v>
      </c>
      <c r="F218" s="189">
        <v>20</v>
      </c>
      <c r="G218" s="117">
        <v>136</v>
      </c>
      <c r="H218" s="116">
        <f t="shared" si="10"/>
        <v>680</v>
      </c>
    </row>
    <row r="219" spans="1:8" ht="15" customHeight="1" x14ac:dyDescent="0.2">
      <c r="A219" s="33"/>
      <c r="B219" s="13">
        <v>3729</v>
      </c>
      <c r="C219" s="13">
        <v>2212</v>
      </c>
      <c r="D219" s="13" t="s">
        <v>469</v>
      </c>
      <c r="E219" s="57">
        <v>2</v>
      </c>
      <c r="F219" s="189">
        <v>2</v>
      </c>
      <c r="G219" s="117">
        <v>0</v>
      </c>
      <c r="H219" s="116">
        <f t="shared" si="10"/>
        <v>0</v>
      </c>
    </row>
    <row r="220" spans="1:8" ht="15" customHeight="1" x14ac:dyDescent="0.2">
      <c r="A220" s="33"/>
      <c r="B220" s="33">
        <v>3749</v>
      </c>
      <c r="C220" s="33">
        <v>2212</v>
      </c>
      <c r="D220" s="33" t="s">
        <v>290</v>
      </c>
      <c r="E220" s="57">
        <v>8</v>
      </c>
      <c r="F220" s="189">
        <v>8</v>
      </c>
      <c r="G220" s="117">
        <v>12</v>
      </c>
      <c r="H220" s="116">
        <f t="shared" si="10"/>
        <v>150</v>
      </c>
    </row>
    <row r="221" spans="1:8" ht="15" customHeight="1" x14ac:dyDescent="0.2">
      <c r="A221" s="33"/>
      <c r="B221" s="13">
        <v>6171</v>
      </c>
      <c r="C221" s="13">
        <v>2212</v>
      </c>
      <c r="D221" s="13" t="s">
        <v>219</v>
      </c>
      <c r="E221" s="57">
        <v>3</v>
      </c>
      <c r="F221" s="189">
        <v>3</v>
      </c>
      <c r="G221" s="117">
        <v>31.8</v>
      </c>
      <c r="H221" s="116">
        <f t="shared" si="10"/>
        <v>1060</v>
      </c>
    </row>
    <row r="222" spans="1:8" x14ac:dyDescent="0.2">
      <c r="A222" s="33"/>
      <c r="B222" s="33">
        <v>6171</v>
      </c>
      <c r="C222" s="33">
        <v>2324</v>
      </c>
      <c r="D222" s="13" t="s">
        <v>230</v>
      </c>
      <c r="E222" s="57">
        <v>58</v>
      </c>
      <c r="F222" s="189">
        <v>58</v>
      </c>
      <c r="G222" s="117">
        <v>61.6</v>
      </c>
      <c r="H222" s="116">
        <f t="shared" si="10"/>
        <v>106.20689655172416</v>
      </c>
    </row>
    <row r="223" spans="1:8" ht="15" hidden="1" customHeight="1" x14ac:dyDescent="0.2">
      <c r="A223" s="33"/>
      <c r="B223" s="13">
        <v>2169</v>
      </c>
      <c r="C223" s="62">
        <v>2324</v>
      </c>
      <c r="D223" s="13" t="s">
        <v>333</v>
      </c>
      <c r="E223" s="57">
        <v>0</v>
      </c>
      <c r="F223" s="189">
        <v>0</v>
      </c>
      <c r="G223" s="117">
        <v>0</v>
      </c>
      <c r="H223" s="116" t="e">
        <f t="shared" si="10"/>
        <v>#DIV/0!</v>
      </c>
    </row>
    <row r="224" spans="1:8" ht="15" hidden="1" customHeight="1" x14ac:dyDescent="0.2">
      <c r="A224" s="33"/>
      <c r="B224" s="13">
        <v>6171</v>
      </c>
      <c r="C224" s="13">
        <v>2212</v>
      </c>
      <c r="D224" s="13" t="s">
        <v>305</v>
      </c>
      <c r="E224" s="57"/>
      <c r="F224" s="189"/>
      <c r="G224" s="117">
        <v>0</v>
      </c>
      <c r="H224" s="116" t="e">
        <f t="shared" si="10"/>
        <v>#DIV/0!</v>
      </c>
    </row>
    <row r="225" spans="1:8" ht="15" hidden="1" customHeight="1" thickBot="1" x14ac:dyDescent="0.25">
      <c r="A225" s="11"/>
      <c r="B225" s="33"/>
      <c r="C225" s="33"/>
      <c r="D225" s="33"/>
      <c r="E225" s="58"/>
      <c r="F225" s="191"/>
      <c r="G225" s="124"/>
      <c r="H225" s="116" t="e">
        <f t="shared" si="10"/>
        <v>#DIV/0!</v>
      </c>
    </row>
    <row r="226" spans="1:8" ht="15.75" thickBot="1" x14ac:dyDescent="0.25">
      <c r="A226" s="33">
        <v>98018</v>
      </c>
      <c r="B226" s="33">
        <v>6402</v>
      </c>
      <c r="C226" s="33">
        <v>2222</v>
      </c>
      <c r="D226" s="13" t="s">
        <v>510</v>
      </c>
      <c r="E226" s="57">
        <v>0</v>
      </c>
      <c r="F226" s="189">
        <v>0</v>
      </c>
      <c r="G226" s="117">
        <v>8.8000000000000007</v>
      </c>
      <c r="H226" s="116" t="e">
        <f t="shared" si="10"/>
        <v>#DIV/0!</v>
      </c>
    </row>
    <row r="227" spans="1:8" s="6" customFormat="1" ht="21.75" customHeight="1" thickTop="1" thickBot="1" x14ac:dyDescent="0.3">
      <c r="A227" s="41"/>
      <c r="B227" s="41"/>
      <c r="C227" s="41"/>
      <c r="D227" s="40" t="s">
        <v>46</v>
      </c>
      <c r="E227" s="92">
        <f t="shared" ref="E227:G227" si="11">SUM(E205:E226)</f>
        <v>14256</v>
      </c>
      <c r="F227" s="192">
        <f t="shared" si="11"/>
        <v>14256</v>
      </c>
      <c r="G227" s="216">
        <f t="shared" si="11"/>
        <v>7169.7</v>
      </c>
      <c r="H227" s="123">
        <f>(G227/F227)*100</f>
        <v>50.292508417508422</v>
      </c>
    </row>
    <row r="228" spans="1:8" ht="15" customHeight="1" x14ac:dyDescent="0.25">
      <c r="A228" s="7"/>
      <c r="B228" s="7"/>
      <c r="C228" s="7"/>
      <c r="D228" s="8"/>
      <c r="E228" s="100"/>
      <c r="F228" s="100"/>
    </row>
    <row r="229" spans="1:8" ht="0.75" customHeight="1" x14ac:dyDescent="0.25">
      <c r="A229" s="7"/>
      <c r="B229" s="7"/>
      <c r="C229" s="7"/>
      <c r="D229" s="8"/>
      <c r="E229" s="100"/>
      <c r="F229" s="100"/>
    </row>
    <row r="230" spans="1:8" ht="15" hidden="1" customHeight="1" x14ac:dyDescent="0.25">
      <c r="A230" s="7"/>
      <c r="B230" s="7"/>
      <c r="C230" s="7"/>
      <c r="D230" s="8"/>
      <c r="E230" s="100"/>
      <c r="F230" s="100"/>
    </row>
    <row r="231" spans="1:8" ht="3.95" customHeight="1" thickBot="1" x14ac:dyDescent="0.3">
      <c r="A231" s="7"/>
      <c r="B231" s="7"/>
      <c r="C231" s="7"/>
      <c r="D231" s="8"/>
      <c r="E231" s="100"/>
      <c r="F231" s="100"/>
    </row>
    <row r="232" spans="1:8" ht="15.75" x14ac:dyDescent="0.25">
      <c r="A232" s="24" t="s">
        <v>14</v>
      </c>
      <c r="B232" s="24" t="s">
        <v>419</v>
      </c>
      <c r="C232" s="24" t="s">
        <v>420</v>
      </c>
      <c r="D232" s="23" t="s">
        <v>12</v>
      </c>
      <c r="E232" s="22" t="s">
        <v>11</v>
      </c>
      <c r="F232" s="22" t="s">
        <v>11</v>
      </c>
      <c r="G232" s="22" t="s">
        <v>0</v>
      </c>
      <c r="H232" s="118" t="s">
        <v>363</v>
      </c>
    </row>
    <row r="233" spans="1:8" ht="15.75" customHeight="1" thickBot="1" x14ac:dyDescent="0.3">
      <c r="A233" s="21"/>
      <c r="B233" s="21"/>
      <c r="C233" s="21"/>
      <c r="D233" s="20"/>
      <c r="E233" s="197" t="s">
        <v>10</v>
      </c>
      <c r="F233" s="199" t="s">
        <v>9</v>
      </c>
      <c r="G233" s="235" t="s">
        <v>458</v>
      </c>
      <c r="H233" s="126" t="s">
        <v>364</v>
      </c>
    </row>
    <row r="234" spans="1:8" ht="20.25" customHeight="1" thickTop="1" x14ac:dyDescent="0.25">
      <c r="A234" s="19">
        <v>110</v>
      </c>
      <c r="B234" s="34"/>
      <c r="C234" s="34"/>
      <c r="D234" s="34" t="s">
        <v>45</v>
      </c>
      <c r="E234" s="56"/>
      <c r="F234" s="202"/>
      <c r="G234" s="218"/>
      <c r="H234" s="134"/>
    </row>
    <row r="235" spans="1:8" ht="16.5" customHeight="1" x14ac:dyDescent="0.25">
      <c r="A235" s="19"/>
      <c r="B235" s="34"/>
      <c r="C235" s="34"/>
      <c r="D235" s="34"/>
      <c r="E235" s="56"/>
      <c r="F235" s="203"/>
      <c r="G235" s="214"/>
      <c r="H235" s="120"/>
    </row>
    <row r="236" spans="1:8" x14ac:dyDescent="0.2">
      <c r="A236" s="13"/>
      <c r="B236" s="13"/>
      <c r="C236" s="13">
        <v>1111</v>
      </c>
      <c r="D236" s="13" t="s">
        <v>399</v>
      </c>
      <c r="E236" s="57">
        <v>99039</v>
      </c>
      <c r="F236" s="189">
        <v>99039</v>
      </c>
      <c r="G236" s="117">
        <v>47657.3</v>
      </c>
      <c r="H236" s="116">
        <f t="shared" ref="H236:H264" si="12">(G236/F236)*100</f>
        <v>48.119730611173381</v>
      </c>
    </row>
    <row r="237" spans="1:8" x14ac:dyDescent="0.2">
      <c r="A237" s="13"/>
      <c r="B237" s="13"/>
      <c r="C237" s="13">
        <v>1112</v>
      </c>
      <c r="D237" s="13" t="s">
        <v>400</v>
      </c>
      <c r="E237" s="57">
        <v>1940</v>
      </c>
      <c r="F237" s="189">
        <v>1940</v>
      </c>
      <c r="G237" s="117">
        <v>597.9</v>
      </c>
      <c r="H237" s="116">
        <f t="shared" si="12"/>
        <v>30.819587628865978</v>
      </c>
    </row>
    <row r="238" spans="1:8" x14ac:dyDescent="0.2">
      <c r="A238" s="13"/>
      <c r="B238" s="13"/>
      <c r="C238" s="13">
        <v>1113</v>
      </c>
      <c r="D238" s="13" t="s">
        <v>401</v>
      </c>
      <c r="E238" s="57">
        <v>7313</v>
      </c>
      <c r="F238" s="189">
        <v>7313</v>
      </c>
      <c r="G238" s="117">
        <v>4482.8999999999996</v>
      </c>
      <c r="H238" s="116">
        <f t="shared" si="12"/>
        <v>61.300423902639132</v>
      </c>
    </row>
    <row r="239" spans="1:8" x14ac:dyDescent="0.2">
      <c r="A239" s="13"/>
      <c r="B239" s="13"/>
      <c r="C239" s="13">
        <v>1121</v>
      </c>
      <c r="D239" s="13" t="s">
        <v>44</v>
      </c>
      <c r="E239" s="57">
        <v>72296</v>
      </c>
      <c r="F239" s="189">
        <v>72296</v>
      </c>
      <c r="G239" s="117">
        <v>34689.5</v>
      </c>
      <c r="H239" s="116">
        <f t="shared" si="12"/>
        <v>47.982599313931615</v>
      </c>
    </row>
    <row r="240" spans="1:8" x14ac:dyDescent="0.2">
      <c r="A240" s="13"/>
      <c r="B240" s="13"/>
      <c r="C240" s="13">
        <v>1122</v>
      </c>
      <c r="D240" s="13" t="s">
        <v>43</v>
      </c>
      <c r="E240" s="57">
        <v>16000</v>
      </c>
      <c r="F240" s="189">
        <v>9940</v>
      </c>
      <c r="G240" s="117">
        <v>9940</v>
      </c>
      <c r="H240" s="116">
        <f t="shared" si="12"/>
        <v>100</v>
      </c>
    </row>
    <row r="241" spans="1:8" x14ac:dyDescent="0.2">
      <c r="A241" s="13"/>
      <c r="B241" s="13"/>
      <c r="C241" s="13">
        <v>1211</v>
      </c>
      <c r="D241" s="13" t="s">
        <v>42</v>
      </c>
      <c r="E241" s="57">
        <v>173732</v>
      </c>
      <c r="F241" s="189">
        <v>173732</v>
      </c>
      <c r="G241" s="117">
        <v>91165.3</v>
      </c>
      <c r="H241" s="116">
        <f t="shared" si="12"/>
        <v>52.474673635254298</v>
      </c>
    </row>
    <row r="242" spans="1:8" x14ac:dyDescent="0.2">
      <c r="A242" s="13"/>
      <c r="B242" s="13"/>
      <c r="C242" s="13">
        <v>1340</v>
      </c>
      <c r="D242" s="13" t="s">
        <v>453</v>
      </c>
      <c r="E242" s="57">
        <v>13200</v>
      </c>
      <c r="F242" s="189">
        <v>13200</v>
      </c>
      <c r="G242" s="117">
        <v>7842.4</v>
      </c>
      <c r="H242" s="116">
        <f t="shared" si="12"/>
        <v>59.412121212121207</v>
      </c>
    </row>
    <row r="243" spans="1:8" x14ac:dyDescent="0.2">
      <c r="A243" s="13"/>
      <c r="B243" s="13"/>
      <c r="C243" s="13">
        <v>1341</v>
      </c>
      <c r="D243" s="13" t="s">
        <v>41</v>
      </c>
      <c r="E243" s="57">
        <v>850</v>
      </c>
      <c r="F243" s="189">
        <v>850</v>
      </c>
      <c r="G243" s="117">
        <v>620.29999999999995</v>
      </c>
      <c r="H243" s="116">
        <f t="shared" si="12"/>
        <v>72.976470588235287</v>
      </c>
    </row>
    <row r="244" spans="1:8" ht="15" customHeight="1" x14ac:dyDescent="0.25">
      <c r="A244" s="37"/>
      <c r="B244" s="34"/>
      <c r="C244" s="35">
        <v>1342</v>
      </c>
      <c r="D244" s="35" t="s">
        <v>40</v>
      </c>
      <c r="E244" s="57">
        <v>281</v>
      </c>
      <c r="F244" s="189">
        <v>281</v>
      </c>
      <c r="G244" s="117">
        <v>140.4</v>
      </c>
      <c r="H244" s="116">
        <f t="shared" si="12"/>
        <v>49.964412811387902</v>
      </c>
    </row>
    <row r="245" spans="1:8" x14ac:dyDescent="0.2">
      <c r="A245" s="36"/>
      <c r="B245" s="35"/>
      <c r="C245" s="35">
        <v>1343</v>
      </c>
      <c r="D245" s="35" t="s">
        <v>39</v>
      </c>
      <c r="E245" s="57">
        <v>1200</v>
      </c>
      <c r="F245" s="189">
        <v>1200</v>
      </c>
      <c r="G245" s="117">
        <v>949.6</v>
      </c>
      <c r="H245" s="116">
        <f t="shared" si="12"/>
        <v>79.13333333333334</v>
      </c>
    </row>
    <row r="246" spans="1:8" hidden="1" x14ac:dyDescent="0.2">
      <c r="A246" s="12"/>
      <c r="B246" s="13"/>
      <c r="C246" s="13">
        <v>1345</v>
      </c>
      <c r="D246" s="13" t="s">
        <v>231</v>
      </c>
      <c r="E246" s="57">
        <v>0</v>
      </c>
      <c r="F246" s="189">
        <v>0</v>
      </c>
      <c r="G246" s="117">
        <v>0</v>
      </c>
      <c r="H246" s="116" t="e">
        <f t="shared" si="12"/>
        <v>#DIV/0!</v>
      </c>
    </row>
    <row r="247" spans="1:8" x14ac:dyDescent="0.2">
      <c r="A247" s="12"/>
      <c r="B247" s="13"/>
      <c r="C247" s="13">
        <v>1349</v>
      </c>
      <c r="D247" s="13" t="s">
        <v>493</v>
      </c>
      <c r="E247" s="57">
        <v>79</v>
      </c>
      <c r="F247" s="189">
        <v>79</v>
      </c>
      <c r="G247" s="117">
        <v>106.5</v>
      </c>
      <c r="H247" s="116">
        <f t="shared" si="12"/>
        <v>134.81012658227849</v>
      </c>
    </row>
    <row r="248" spans="1:8" x14ac:dyDescent="0.2">
      <c r="A248" s="13"/>
      <c r="B248" s="13"/>
      <c r="C248" s="13">
        <v>1361</v>
      </c>
      <c r="D248" s="13" t="s">
        <v>38</v>
      </c>
      <c r="E248" s="57">
        <v>0</v>
      </c>
      <c r="F248" s="189">
        <v>0</v>
      </c>
      <c r="G248" s="117">
        <v>0.8</v>
      </c>
      <c r="H248" s="116" t="e">
        <f t="shared" si="12"/>
        <v>#DIV/0!</v>
      </c>
    </row>
    <row r="249" spans="1:8" x14ac:dyDescent="0.2">
      <c r="A249" s="13"/>
      <c r="B249" s="13"/>
      <c r="C249" s="13">
        <v>1381</v>
      </c>
      <c r="D249" s="13" t="s">
        <v>402</v>
      </c>
      <c r="E249" s="57">
        <v>0</v>
      </c>
      <c r="F249" s="189">
        <v>0</v>
      </c>
      <c r="G249" s="117">
        <v>1201.4000000000001</v>
      </c>
      <c r="H249" s="116" t="e">
        <f t="shared" si="12"/>
        <v>#DIV/0!</v>
      </c>
    </row>
    <row r="250" spans="1:8" hidden="1" x14ac:dyDescent="0.2">
      <c r="A250" s="13"/>
      <c r="B250" s="13"/>
      <c r="C250" s="13">
        <v>1382</v>
      </c>
      <c r="D250" s="13" t="s">
        <v>281</v>
      </c>
      <c r="E250" s="57">
        <v>0</v>
      </c>
      <c r="F250" s="189">
        <v>0</v>
      </c>
      <c r="G250" s="117">
        <v>0</v>
      </c>
      <c r="H250" s="116" t="e">
        <f t="shared" si="12"/>
        <v>#DIV/0!</v>
      </c>
    </row>
    <row r="251" spans="1:8" hidden="1" x14ac:dyDescent="0.2">
      <c r="A251" s="13"/>
      <c r="B251" s="13"/>
      <c r="C251" s="13">
        <v>1383</v>
      </c>
      <c r="D251" s="13" t="s">
        <v>237</v>
      </c>
      <c r="E251" s="57">
        <v>0</v>
      </c>
      <c r="F251" s="189"/>
      <c r="G251" s="117">
        <v>0</v>
      </c>
      <c r="H251" s="116" t="e">
        <f t="shared" si="12"/>
        <v>#DIV/0!</v>
      </c>
    </row>
    <row r="252" spans="1:8" x14ac:dyDescent="0.2">
      <c r="A252" s="13"/>
      <c r="B252" s="13"/>
      <c r="C252" s="13">
        <v>1511</v>
      </c>
      <c r="D252" s="13" t="s">
        <v>37</v>
      </c>
      <c r="E252" s="57">
        <v>23000</v>
      </c>
      <c r="F252" s="189">
        <v>23000</v>
      </c>
      <c r="G252" s="117">
        <v>16482.099999999999</v>
      </c>
      <c r="H252" s="116">
        <f t="shared" si="12"/>
        <v>71.661304347826089</v>
      </c>
    </row>
    <row r="253" spans="1:8" hidden="1" x14ac:dyDescent="0.2">
      <c r="A253" s="13"/>
      <c r="B253" s="13"/>
      <c r="C253" s="13">
        <v>2451</v>
      </c>
      <c r="D253" s="13" t="s">
        <v>407</v>
      </c>
      <c r="E253" s="57">
        <v>0</v>
      </c>
      <c r="F253" s="189">
        <v>0</v>
      </c>
      <c r="G253" s="117">
        <v>0</v>
      </c>
      <c r="H253" s="116" t="e">
        <f t="shared" si="12"/>
        <v>#DIV/0!</v>
      </c>
    </row>
    <row r="254" spans="1:8" hidden="1" x14ac:dyDescent="0.2">
      <c r="A254" s="13"/>
      <c r="B254" s="13"/>
      <c r="C254" s="13">
        <v>3201</v>
      </c>
      <c r="D254" s="13" t="s">
        <v>352</v>
      </c>
      <c r="E254" s="57">
        <v>0</v>
      </c>
      <c r="F254" s="189">
        <v>0</v>
      </c>
      <c r="G254" s="117">
        <v>0</v>
      </c>
      <c r="H254" s="116" t="e">
        <f t="shared" si="12"/>
        <v>#DIV/0!</v>
      </c>
    </row>
    <row r="255" spans="1:8" x14ac:dyDescent="0.2">
      <c r="A255" s="13"/>
      <c r="B255" s="13"/>
      <c r="C255" s="13">
        <v>4112</v>
      </c>
      <c r="D255" s="13" t="s">
        <v>36</v>
      </c>
      <c r="E255" s="57">
        <v>46164</v>
      </c>
      <c r="F255" s="189">
        <v>46164.4</v>
      </c>
      <c r="G255" s="117">
        <v>26929.200000000001</v>
      </c>
      <c r="H255" s="116">
        <f t="shared" si="12"/>
        <v>58.333261127622151</v>
      </c>
    </row>
    <row r="256" spans="1:8" hidden="1" x14ac:dyDescent="0.2">
      <c r="A256" s="12">
        <v>33063</v>
      </c>
      <c r="B256" s="13"/>
      <c r="C256" s="13">
        <v>4116</v>
      </c>
      <c r="D256" s="13" t="s">
        <v>211</v>
      </c>
      <c r="E256" s="57">
        <v>0</v>
      </c>
      <c r="F256" s="189">
        <v>0</v>
      </c>
      <c r="G256" s="117">
        <v>0</v>
      </c>
      <c r="H256" s="116" t="e">
        <f t="shared" si="12"/>
        <v>#DIV/0!</v>
      </c>
    </row>
    <row r="257" spans="1:8" x14ac:dyDescent="0.2">
      <c r="A257" s="12">
        <v>13013</v>
      </c>
      <c r="B257" s="13"/>
      <c r="C257" s="13">
        <v>4116</v>
      </c>
      <c r="D257" s="13" t="s">
        <v>500</v>
      </c>
      <c r="E257" s="57">
        <v>0</v>
      </c>
      <c r="F257" s="189">
        <v>337.5</v>
      </c>
      <c r="G257" s="117">
        <v>337.3</v>
      </c>
      <c r="H257" s="116">
        <f t="shared" si="12"/>
        <v>99.940740740740736</v>
      </c>
    </row>
    <row r="258" spans="1:8" x14ac:dyDescent="0.2">
      <c r="A258" s="12">
        <v>13351</v>
      </c>
      <c r="B258" s="13"/>
      <c r="C258" s="13">
        <v>4116</v>
      </c>
      <c r="D258" s="13" t="s">
        <v>519</v>
      </c>
      <c r="E258" s="57">
        <v>0</v>
      </c>
      <c r="F258" s="189">
        <v>0</v>
      </c>
      <c r="G258" s="117">
        <v>3778.9</v>
      </c>
      <c r="H258" s="116" t="e">
        <f t="shared" si="12"/>
        <v>#DIV/0!</v>
      </c>
    </row>
    <row r="259" spans="1:8" x14ac:dyDescent="0.2">
      <c r="A259" s="12">
        <v>34053</v>
      </c>
      <c r="B259" s="13"/>
      <c r="C259" s="13">
        <v>4116</v>
      </c>
      <c r="D259" s="13" t="s">
        <v>329</v>
      </c>
      <c r="E259" s="57">
        <v>0</v>
      </c>
      <c r="F259" s="189">
        <v>0</v>
      </c>
      <c r="G259" s="117">
        <v>62</v>
      </c>
      <c r="H259" s="116" t="e">
        <f t="shared" si="12"/>
        <v>#DIV/0!</v>
      </c>
    </row>
    <row r="260" spans="1:8" hidden="1" x14ac:dyDescent="0.2">
      <c r="A260" s="12">
        <v>34070</v>
      </c>
      <c r="B260" s="13"/>
      <c r="C260" s="13">
        <v>4116</v>
      </c>
      <c r="D260" s="13" t="s">
        <v>287</v>
      </c>
      <c r="E260" s="57">
        <v>0</v>
      </c>
      <c r="F260" s="189">
        <v>0</v>
      </c>
      <c r="G260" s="117">
        <v>0</v>
      </c>
      <c r="H260" s="116" t="e">
        <f t="shared" si="12"/>
        <v>#DIV/0!</v>
      </c>
    </row>
    <row r="261" spans="1:8" hidden="1" x14ac:dyDescent="0.2">
      <c r="A261" s="12">
        <v>341</v>
      </c>
      <c r="B261" s="13"/>
      <c r="C261" s="13">
        <v>4122</v>
      </c>
      <c r="D261" s="13" t="s">
        <v>299</v>
      </c>
      <c r="E261" s="57">
        <v>0</v>
      </c>
      <c r="F261" s="189">
        <v>0</v>
      </c>
      <c r="G261" s="117">
        <v>0</v>
      </c>
      <c r="H261" s="116" t="e">
        <f t="shared" si="12"/>
        <v>#DIV/0!</v>
      </c>
    </row>
    <row r="262" spans="1:8" hidden="1" x14ac:dyDescent="0.2">
      <c r="A262" s="13">
        <v>431</v>
      </c>
      <c r="B262" s="13"/>
      <c r="C262" s="13">
        <v>4122</v>
      </c>
      <c r="D262" s="13" t="s">
        <v>279</v>
      </c>
      <c r="E262" s="57">
        <v>0</v>
      </c>
      <c r="F262" s="189">
        <v>0</v>
      </c>
      <c r="G262" s="117">
        <v>0</v>
      </c>
      <c r="H262" s="116" t="e">
        <f t="shared" si="12"/>
        <v>#DIV/0!</v>
      </c>
    </row>
    <row r="263" spans="1:8" hidden="1" x14ac:dyDescent="0.2">
      <c r="A263" s="13">
        <v>341</v>
      </c>
      <c r="B263" s="13"/>
      <c r="C263" s="13">
        <v>4122</v>
      </c>
      <c r="D263" s="13" t="s">
        <v>429</v>
      </c>
      <c r="E263" s="57">
        <v>0</v>
      </c>
      <c r="F263" s="189">
        <v>0</v>
      </c>
      <c r="G263" s="117">
        <v>0</v>
      </c>
      <c r="H263" s="116" t="e">
        <f t="shared" si="12"/>
        <v>#DIV/0!</v>
      </c>
    </row>
    <row r="264" spans="1:8" x14ac:dyDescent="0.2">
      <c r="A264" s="13">
        <v>435</v>
      </c>
      <c r="B264" s="13"/>
      <c r="C264" s="13">
        <v>4122</v>
      </c>
      <c r="D264" s="13" t="s">
        <v>520</v>
      </c>
      <c r="E264" s="57">
        <v>0</v>
      </c>
      <c r="F264" s="189">
        <v>2081.3000000000002</v>
      </c>
      <c r="G264" s="117">
        <v>2081.3000000000002</v>
      </c>
      <c r="H264" s="116">
        <f t="shared" si="12"/>
        <v>100</v>
      </c>
    </row>
    <row r="265" spans="1:8" hidden="1" x14ac:dyDescent="0.2">
      <c r="A265" s="13">
        <v>214</v>
      </c>
      <c r="B265" s="13"/>
      <c r="C265" s="13">
        <v>4122</v>
      </c>
      <c r="D265" s="13" t="s">
        <v>293</v>
      </c>
      <c r="E265" s="57">
        <v>0</v>
      </c>
      <c r="F265" s="189">
        <v>0</v>
      </c>
      <c r="G265" s="117">
        <v>0</v>
      </c>
      <c r="H265" s="116" t="e">
        <f>(#REF!/F265)*100</f>
        <v>#REF!</v>
      </c>
    </row>
    <row r="266" spans="1:8" hidden="1" x14ac:dyDescent="0.2">
      <c r="A266" s="13">
        <v>331</v>
      </c>
      <c r="B266" s="13"/>
      <c r="C266" s="13">
        <v>4122</v>
      </c>
      <c r="D266" s="13" t="s">
        <v>294</v>
      </c>
      <c r="E266" s="57">
        <v>0</v>
      </c>
      <c r="F266" s="189">
        <v>0</v>
      </c>
      <c r="G266" s="117">
        <v>0</v>
      </c>
      <c r="H266" s="125" t="e">
        <f>(#REF!/F266)*100</f>
        <v>#REF!</v>
      </c>
    </row>
    <row r="267" spans="1:8" x14ac:dyDescent="0.2">
      <c r="A267" s="12">
        <v>13305</v>
      </c>
      <c r="B267" s="13"/>
      <c r="C267" s="13">
        <v>4122</v>
      </c>
      <c r="D267" s="13" t="s">
        <v>521</v>
      </c>
      <c r="E267" s="57">
        <v>0</v>
      </c>
      <c r="F267" s="189">
        <v>34724.199999999997</v>
      </c>
      <c r="G267" s="117">
        <v>34724.199999999997</v>
      </c>
      <c r="H267" s="116">
        <f t="shared" ref="H267:H292" si="13">(G267/F267)*100</f>
        <v>100</v>
      </c>
    </row>
    <row r="268" spans="1:8" x14ac:dyDescent="0.2">
      <c r="A268" s="13">
        <v>214</v>
      </c>
      <c r="B268" s="13"/>
      <c r="C268" s="13">
        <v>4122</v>
      </c>
      <c r="D268" s="13" t="s">
        <v>293</v>
      </c>
      <c r="E268" s="57">
        <v>0</v>
      </c>
      <c r="F268" s="189">
        <v>0</v>
      </c>
      <c r="G268" s="117">
        <v>50</v>
      </c>
      <c r="H268" s="116" t="e">
        <f t="shared" si="13"/>
        <v>#DIV/0!</v>
      </c>
    </row>
    <row r="269" spans="1:8" hidden="1" x14ac:dyDescent="0.2">
      <c r="A269" s="13">
        <v>13014</v>
      </c>
      <c r="B269" s="13"/>
      <c r="C269" s="13">
        <v>4122</v>
      </c>
      <c r="D269" s="13" t="s">
        <v>310</v>
      </c>
      <c r="E269" s="57">
        <v>0</v>
      </c>
      <c r="F269" s="189">
        <v>0</v>
      </c>
      <c r="G269" s="117">
        <v>0</v>
      </c>
      <c r="H269" s="116" t="e">
        <f t="shared" si="13"/>
        <v>#DIV/0!</v>
      </c>
    </row>
    <row r="270" spans="1:8" hidden="1" x14ac:dyDescent="0.2">
      <c r="A270" s="13">
        <v>33500</v>
      </c>
      <c r="B270" s="13"/>
      <c r="C270" s="13">
        <v>4216</v>
      </c>
      <c r="D270" s="13" t="s">
        <v>424</v>
      </c>
      <c r="E270" s="57">
        <v>0</v>
      </c>
      <c r="F270" s="189">
        <v>0</v>
      </c>
      <c r="G270" s="117">
        <v>0</v>
      </c>
      <c r="H270" s="116" t="e">
        <f t="shared" si="13"/>
        <v>#DIV/0!</v>
      </c>
    </row>
    <row r="271" spans="1:8" hidden="1" x14ac:dyDescent="0.2">
      <c r="A271" s="13"/>
      <c r="B271" s="13">
        <v>3111</v>
      </c>
      <c r="C271" s="13">
        <v>2229</v>
      </c>
      <c r="D271" s="13" t="s">
        <v>431</v>
      </c>
      <c r="E271" s="57">
        <v>0</v>
      </c>
      <c r="F271" s="189">
        <v>0</v>
      </c>
      <c r="G271" s="117">
        <v>0</v>
      </c>
      <c r="H271" s="116" t="e">
        <f t="shared" si="13"/>
        <v>#DIV/0!</v>
      </c>
    </row>
    <row r="272" spans="1:8" x14ac:dyDescent="0.2">
      <c r="A272" s="13"/>
      <c r="B272" s="13">
        <v>3113</v>
      </c>
      <c r="C272" s="13">
        <v>2119</v>
      </c>
      <c r="D272" s="13" t="s">
        <v>67</v>
      </c>
      <c r="E272" s="57">
        <v>144</v>
      </c>
      <c r="F272" s="189">
        <v>144</v>
      </c>
      <c r="G272" s="117">
        <v>148.69999999999999</v>
      </c>
      <c r="H272" s="116">
        <f t="shared" si="13"/>
        <v>103.26388888888889</v>
      </c>
    </row>
    <row r="273" spans="1:8" hidden="1" x14ac:dyDescent="0.2">
      <c r="A273" s="13"/>
      <c r="B273" s="13">
        <v>3113</v>
      </c>
      <c r="C273" s="13">
        <v>2122</v>
      </c>
      <c r="D273" s="13" t="s">
        <v>389</v>
      </c>
      <c r="E273" s="57">
        <v>0</v>
      </c>
      <c r="F273" s="189">
        <v>0</v>
      </c>
      <c r="G273" s="117">
        <v>0</v>
      </c>
      <c r="H273" s="116" t="e">
        <f t="shared" si="13"/>
        <v>#DIV/0!</v>
      </c>
    </row>
    <row r="274" spans="1:8" x14ac:dyDescent="0.2">
      <c r="A274" s="13">
        <v>33063</v>
      </c>
      <c r="B274" s="13">
        <v>3113</v>
      </c>
      <c r="C274" s="13">
        <v>2229</v>
      </c>
      <c r="D274" s="13" t="s">
        <v>430</v>
      </c>
      <c r="E274" s="57">
        <v>0</v>
      </c>
      <c r="F274" s="189">
        <v>14.1</v>
      </c>
      <c r="G274" s="117">
        <v>14</v>
      </c>
      <c r="H274" s="116">
        <f t="shared" si="13"/>
        <v>99.290780141843967</v>
      </c>
    </row>
    <row r="275" spans="1:8" hidden="1" x14ac:dyDescent="0.2">
      <c r="A275" s="13"/>
      <c r="B275" s="13">
        <v>3313</v>
      </c>
      <c r="C275" s="13">
        <v>2132</v>
      </c>
      <c r="D275" s="13" t="s">
        <v>66</v>
      </c>
      <c r="E275" s="57">
        <v>0</v>
      </c>
      <c r="F275" s="189">
        <v>0</v>
      </c>
      <c r="G275" s="117">
        <v>0</v>
      </c>
      <c r="H275" s="116" t="e">
        <f t="shared" si="13"/>
        <v>#DIV/0!</v>
      </c>
    </row>
    <row r="276" spans="1:8" hidden="1" x14ac:dyDescent="0.2">
      <c r="A276" s="13"/>
      <c r="B276" s="13">
        <v>3313</v>
      </c>
      <c r="C276" s="13">
        <v>2133</v>
      </c>
      <c r="D276" s="13" t="s">
        <v>65</v>
      </c>
      <c r="E276" s="57">
        <v>0</v>
      </c>
      <c r="F276" s="189">
        <v>0</v>
      </c>
      <c r="G276" s="117">
        <v>0</v>
      </c>
      <c r="H276" s="116" t="e">
        <f t="shared" si="13"/>
        <v>#DIV/0!</v>
      </c>
    </row>
    <row r="277" spans="1:8" x14ac:dyDescent="0.2">
      <c r="A277" s="13">
        <v>5</v>
      </c>
      <c r="B277" s="13">
        <v>3412</v>
      </c>
      <c r="C277" s="13">
        <v>2324</v>
      </c>
      <c r="D277" s="13" t="s">
        <v>212</v>
      </c>
      <c r="E277" s="57">
        <v>0</v>
      </c>
      <c r="F277" s="189">
        <v>0</v>
      </c>
      <c r="G277" s="117">
        <v>5</v>
      </c>
      <c r="H277" s="116" t="e">
        <f t="shared" si="13"/>
        <v>#DIV/0!</v>
      </c>
    </row>
    <row r="278" spans="1:8" hidden="1" x14ac:dyDescent="0.2">
      <c r="A278" s="13"/>
      <c r="B278" s="13">
        <v>3412</v>
      </c>
      <c r="C278" s="13">
        <v>3113</v>
      </c>
      <c r="D278" s="13" t="s">
        <v>304</v>
      </c>
      <c r="E278" s="57">
        <v>0</v>
      </c>
      <c r="F278" s="189">
        <v>0</v>
      </c>
      <c r="G278" s="117">
        <v>0</v>
      </c>
      <c r="H278" s="116" t="e">
        <f t="shared" si="13"/>
        <v>#DIV/0!</v>
      </c>
    </row>
    <row r="279" spans="1:8" x14ac:dyDescent="0.2">
      <c r="A279" s="13"/>
      <c r="B279" s="13">
        <v>3612</v>
      </c>
      <c r="C279" s="13">
        <v>2132</v>
      </c>
      <c r="D279" s="13" t="s">
        <v>489</v>
      </c>
      <c r="E279" s="57">
        <v>0</v>
      </c>
      <c r="F279" s="189">
        <v>0</v>
      </c>
      <c r="G279" s="117">
        <v>616.70000000000005</v>
      </c>
      <c r="H279" s="116" t="e">
        <f t="shared" si="13"/>
        <v>#DIV/0!</v>
      </c>
    </row>
    <row r="280" spans="1:8" hidden="1" x14ac:dyDescent="0.2">
      <c r="A280" s="13"/>
      <c r="B280" s="13">
        <v>4359</v>
      </c>
      <c r="C280" s="13">
        <v>2122</v>
      </c>
      <c r="D280" s="13" t="s">
        <v>330</v>
      </c>
      <c r="E280" s="57">
        <v>0</v>
      </c>
      <c r="F280" s="189">
        <v>0</v>
      </c>
      <c r="G280" s="117">
        <v>0</v>
      </c>
      <c r="H280" s="116" t="e">
        <f t="shared" si="13"/>
        <v>#DIV/0!</v>
      </c>
    </row>
    <row r="281" spans="1:8" ht="15.6" customHeight="1" x14ac:dyDescent="0.2">
      <c r="A281" s="13"/>
      <c r="B281" s="13">
        <v>6171</v>
      </c>
      <c r="C281" s="13">
        <v>2212</v>
      </c>
      <c r="D281" s="13" t="s">
        <v>232</v>
      </c>
      <c r="E281" s="57">
        <v>10</v>
      </c>
      <c r="F281" s="189">
        <v>10</v>
      </c>
      <c r="G281" s="117">
        <v>24</v>
      </c>
      <c r="H281" s="116">
        <f t="shared" si="13"/>
        <v>240</v>
      </c>
    </row>
    <row r="282" spans="1:8" ht="15.6" hidden="1" customHeight="1" x14ac:dyDescent="0.2">
      <c r="A282" s="13"/>
      <c r="B282" s="13">
        <v>6171</v>
      </c>
      <c r="C282" s="13">
        <v>2310</v>
      </c>
      <c r="D282" s="13" t="s">
        <v>446</v>
      </c>
      <c r="E282" s="57">
        <v>0</v>
      </c>
      <c r="F282" s="189">
        <v>0</v>
      </c>
      <c r="G282" s="117">
        <v>0</v>
      </c>
      <c r="H282" s="116" t="e">
        <f t="shared" si="13"/>
        <v>#DIV/0!</v>
      </c>
    </row>
    <row r="283" spans="1:8" ht="15.6" hidden="1" customHeight="1" x14ac:dyDescent="0.2">
      <c r="A283" s="13"/>
      <c r="B283" s="13">
        <v>6171</v>
      </c>
      <c r="C283" s="13">
        <v>2324</v>
      </c>
      <c r="D283" s="13" t="s">
        <v>233</v>
      </c>
      <c r="E283" s="57"/>
      <c r="F283" s="189">
        <v>0</v>
      </c>
      <c r="G283" s="117">
        <v>0</v>
      </c>
      <c r="H283" s="116" t="e">
        <f t="shared" si="13"/>
        <v>#DIV/0!</v>
      </c>
    </row>
    <row r="284" spans="1:8" ht="15.6" hidden="1" customHeight="1" x14ac:dyDescent="0.2">
      <c r="A284" s="13"/>
      <c r="B284" s="13">
        <v>6171</v>
      </c>
      <c r="C284" s="13">
        <v>2329</v>
      </c>
      <c r="D284" s="13"/>
      <c r="E284" s="57">
        <v>0</v>
      </c>
      <c r="F284" s="189">
        <v>0</v>
      </c>
      <c r="G284" s="117">
        <v>0</v>
      </c>
      <c r="H284" s="116" t="e">
        <f t="shared" si="13"/>
        <v>#DIV/0!</v>
      </c>
    </row>
    <row r="285" spans="1:8" ht="15.6" customHeight="1" x14ac:dyDescent="0.2">
      <c r="A285" s="13"/>
      <c r="B285" s="13">
        <v>6310</v>
      </c>
      <c r="C285" s="13">
        <v>2141</v>
      </c>
      <c r="D285" s="13" t="s">
        <v>236</v>
      </c>
      <c r="E285" s="57">
        <v>10</v>
      </c>
      <c r="F285" s="189">
        <v>10</v>
      </c>
      <c r="G285" s="117">
        <v>1.9</v>
      </c>
      <c r="H285" s="116">
        <f t="shared" si="13"/>
        <v>19</v>
      </c>
    </row>
    <row r="286" spans="1:8" hidden="1" x14ac:dyDescent="0.2">
      <c r="A286" s="13"/>
      <c r="B286" s="13">
        <v>6310</v>
      </c>
      <c r="C286" s="13">
        <v>2324</v>
      </c>
      <c r="D286" s="13" t="s">
        <v>35</v>
      </c>
      <c r="E286" s="57"/>
      <c r="F286" s="189">
        <v>0</v>
      </c>
      <c r="G286" s="117">
        <v>0</v>
      </c>
      <c r="H286" s="116" t="e">
        <f t="shared" si="13"/>
        <v>#DIV/0!</v>
      </c>
    </row>
    <row r="287" spans="1:8" hidden="1" x14ac:dyDescent="0.2">
      <c r="A287" s="13"/>
      <c r="B287" s="13">
        <v>6310</v>
      </c>
      <c r="C287" s="13">
        <v>2142</v>
      </c>
      <c r="D287" s="13" t="s">
        <v>234</v>
      </c>
      <c r="E287" s="57">
        <v>0</v>
      </c>
      <c r="F287" s="189">
        <v>0</v>
      </c>
      <c r="G287" s="117">
        <v>0</v>
      </c>
      <c r="H287" s="116" t="e">
        <f t="shared" si="13"/>
        <v>#DIV/0!</v>
      </c>
    </row>
    <row r="288" spans="1:8" hidden="1" x14ac:dyDescent="0.2">
      <c r="A288" s="13"/>
      <c r="B288" s="13">
        <v>6310</v>
      </c>
      <c r="C288" s="13">
        <v>2143</v>
      </c>
      <c r="D288" s="13" t="s">
        <v>34</v>
      </c>
      <c r="E288" s="57">
        <v>0</v>
      </c>
      <c r="F288" s="189">
        <v>0</v>
      </c>
      <c r="G288" s="117">
        <v>0</v>
      </c>
      <c r="H288" s="116" t="e">
        <f t="shared" si="13"/>
        <v>#DIV/0!</v>
      </c>
    </row>
    <row r="289" spans="1:8" hidden="1" x14ac:dyDescent="0.2">
      <c r="A289" s="13"/>
      <c r="B289" s="13">
        <v>6310</v>
      </c>
      <c r="C289" s="13">
        <v>2329</v>
      </c>
      <c r="D289" s="13" t="s">
        <v>33</v>
      </c>
      <c r="E289" s="57"/>
      <c r="F289" s="189">
        <v>0</v>
      </c>
      <c r="G289" s="117">
        <v>0</v>
      </c>
      <c r="H289" s="116" t="e">
        <f t="shared" si="13"/>
        <v>#DIV/0!</v>
      </c>
    </row>
    <row r="290" spans="1:8" hidden="1" x14ac:dyDescent="0.2">
      <c r="A290" s="13"/>
      <c r="B290" s="13">
        <v>6330</v>
      </c>
      <c r="C290" s="13">
        <v>4132</v>
      </c>
      <c r="D290" s="13" t="s">
        <v>32</v>
      </c>
      <c r="E290" s="57">
        <v>0</v>
      </c>
      <c r="F290" s="189">
        <v>0</v>
      </c>
      <c r="G290" s="117">
        <v>0</v>
      </c>
      <c r="H290" s="116" t="e">
        <f t="shared" si="13"/>
        <v>#DIV/0!</v>
      </c>
    </row>
    <row r="291" spans="1:8" x14ac:dyDescent="0.2">
      <c r="A291" s="13"/>
      <c r="B291" s="13">
        <v>6402</v>
      </c>
      <c r="C291" s="13">
        <v>2229</v>
      </c>
      <c r="D291" s="13" t="s">
        <v>490</v>
      </c>
      <c r="E291" s="57">
        <v>0</v>
      </c>
      <c r="F291" s="189">
        <v>0</v>
      </c>
      <c r="G291" s="117">
        <v>42.3</v>
      </c>
      <c r="H291" s="116" t="e">
        <f t="shared" si="13"/>
        <v>#DIV/0!</v>
      </c>
    </row>
    <row r="292" spans="1:8" x14ac:dyDescent="0.2">
      <c r="A292" s="13"/>
      <c r="B292" s="13">
        <v>6409</v>
      </c>
      <c r="C292" s="13">
        <v>2328</v>
      </c>
      <c r="D292" s="13" t="s">
        <v>235</v>
      </c>
      <c r="E292" s="57">
        <v>0</v>
      </c>
      <c r="F292" s="189">
        <v>0</v>
      </c>
      <c r="G292" s="117">
        <v>29.8</v>
      </c>
      <c r="H292" s="116" t="e">
        <f t="shared" si="13"/>
        <v>#DIV/0!</v>
      </c>
    </row>
    <row r="293" spans="1:8" hidden="1" x14ac:dyDescent="0.2">
      <c r="A293" s="33"/>
      <c r="B293" s="13">
        <v>6402</v>
      </c>
      <c r="C293" s="13">
        <v>2229</v>
      </c>
      <c r="D293" s="13" t="s">
        <v>62</v>
      </c>
      <c r="E293" s="57">
        <v>0</v>
      </c>
      <c r="F293" s="189">
        <v>0</v>
      </c>
      <c r="G293" s="117">
        <v>0</v>
      </c>
      <c r="H293" s="116" t="e">
        <f>(#REF!/F293)*100</f>
        <v>#REF!</v>
      </c>
    </row>
    <row r="294" spans="1:8" hidden="1" x14ac:dyDescent="0.2">
      <c r="A294" s="33"/>
      <c r="B294" s="13">
        <v>6409</v>
      </c>
      <c r="C294" s="13">
        <v>2328</v>
      </c>
      <c r="D294" s="13" t="s">
        <v>390</v>
      </c>
      <c r="E294" s="57">
        <v>0</v>
      </c>
      <c r="F294" s="189">
        <v>0</v>
      </c>
      <c r="G294" s="117">
        <v>0</v>
      </c>
      <c r="H294" s="116" t="e">
        <f>(#REF!/F294)*100</f>
        <v>#REF!</v>
      </c>
    </row>
    <row r="295" spans="1:8" hidden="1" x14ac:dyDescent="0.2">
      <c r="A295" s="33"/>
      <c r="B295" s="13">
        <v>6409</v>
      </c>
      <c r="C295" s="13">
        <v>2329</v>
      </c>
      <c r="D295" s="13" t="s">
        <v>19</v>
      </c>
      <c r="E295" s="57">
        <v>0</v>
      </c>
      <c r="F295" s="189">
        <v>0</v>
      </c>
      <c r="G295" s="117">
        <v>0</v>
      </c>
      <c r="H295" s="116" t="e">
        <f>(#REF!/F295)*100</f>
        <v>#REF!</v>
      </c>
    </row>
    <row r="296" spans="1:8" ht="15.75" customHeight="1" thickBot="1" x14ac:dyDescent="0.3">
      <c r="A296" s="11"/>
      <c r="B296" s="11"/>
      <c r="C296" s="11"/>
      <c r="D296" s="11"/>
      <c r="E296" s="233"/>
      <c r="F296" s="206"/>
      <c r="G296" s="220"/>
      <c r="H296" s="132"/>
    </row>
    <row r="297" spans="1:8" s="6" customFormat="1" ht="21.75" customHeight="1" thickTop="1" thickBot="1" x14ac:dyDescent="0.3">
      <c r="A297" s="9"/>
      <c r="B297" s="9"/>
      <c r="C297" s="9"/>
      <c r="D297" s="28" t="s">
        <v>31</v>
      </c>
      <c r="E297" s="222">
        <f t="shared" ref="E297:G297" si="14">SUM(E236:E296)</f>
        <v>455258</v>
      </c>
      <c r="F297" s="201">
        <f t="shared" si="14"/>
        <v>486355.5</v>
      </c>
      <c r="G297" s="221">
        <f t="shared" si="14"/>
        <v>284721.7</v>
      </c>
      <c r="H297" s="123">
        <f>(G297/F297)*100</f>
        <v>58.541889626004028</v>
      </c>
    </row>
    <row r="298" spans="1:8" ht="15" customHeight="1" x14ac:dyDescent="0.25">
      <c r="A298" s="7"/>
      <c r="B298" s="7"/>
      <c r="C298" s="7"/>
      <c r="D298" s="8"/>
      <c r="E298" s="207"/>
      <c r="F298" s="207"/>
    </row>
    <row r="299" spans="1:8" ht="0.75" customHeight="1" thickBot="1" x14ac:dyDescent="0.25">
      <c r="A299" s="6"/>
      <c r="B299" s="7"/>
      <c r="C299" s="7"/>
      <c r="D299" s="7"/>
      <c r="E299" s="59"/>
      <c r="F299" s="59"/>
    </row>
    <row r="300" spans="1:8" ht="15.75" hidden="1" thickBot="1" x14ac:dyDescent="0.25">
      <c r="A300" s="6"/>
      <c r="B300" s="7"/>
      <c r="C300" s="7"/>
      <c r="D300" s="7"/>
      <c r="E300" s="59"/>
      <c r="F300" s="59"/>
    </row>
    <row r="301" spans="1:8" ht="15" hidden="1" customHeight="1" thickBot="1" x14ac:dyDescent="0.25">
      <c r="A301" s="6"/>
      <c r="B301" s="7"/>
      <c r="C301" s="7"/>
      <c r="D301" s="7"/>
      <c r="E301" s="59"/>
      <c r="F301" s="59"/>
    </row>
    <row r="302" spans="1:8" ht="15.75" x14ac:dyDescent="0.25">
      <c r="A302" s="24" t="s">
        <v>14</v>
      </c>
      <c r="B302" s="24" t="s">
        <v>419</v>
      </c>
      <c r="C302" s="24" t="s">
        <v>420</v>
      </c>
      <c r="D302" s="23" t="s">
        <v>12</v>
      </c>
      <c r="E302" s="22" t="s">
        <v>11</v>
      </c>
      <c r="F302" s="22" t="s">
        <v>11</v>
      </c>
      <c r="G302" s="22" t="s">
        <v>0</v>
      </c>
      <c r="H302" s="118" t="s">
        <v>363</v>
      </c>
    </row>
    <row r="303" spans="1:8" ht="15.75" customHeight="1" thickBot="1" x14ac:dyDescent="0.3">
      <c r="A303" s="21"/>
      <c r="B303" s="21"/>
      <c r="C303" s="21"/>
      <c r="D303" s="20"/>
      <c r="E303" s="197" t="s">
        <v>10</v>
      </c>
      <c r="F303" s="199" t="s">
        <v>9</v>
      </c>
      <c r="G303" s="235" t="s">
        <v>458</v>
      </c>
      <c r="H303" s="126" t="s">
        <v>364</v>
      </c>
    </row>
    <row r="304" spans="1:8" ht="16.5" customHeight="1" thickTop="1" x14ac:dyDescent="0.25">
      <c r="A304" s="30">
        <v>120</v>
      </c>
      <c r="B304" s="30"/>
      <c r="C304" s="30"/>
      <c r="D304" s="34" t="s">
        <v>30</v>
      </c>
      <c r="E304" s="56"/>
      <c r="F304" s="202"/>
      <c r="G304" s="217"/>
      <c r="H304" s="130"/>
    </row>
    <row r="305" spans="1:8" ht="16.5" customHeight="1" x14ac:dyDescent="0.25">
      <c r="A305" s="34"/>
      <c r="B305" s="34"/>
      <c r="C305" s="34"/>
      <c r="D305" s="34"/>
      <c r="E305" s="57"/>
      <c r="F305" s="189"/>
      <c r="G305" s="214"/>
      <c r="H305" s="120"/>
    </row>
    <row r="306" spans="1:8" x14ac:dyDescent="0.2">
      <c r="A306" s="13"/>
      <c r="B306" s="13"/>
      <c r="C306" s="13">
        <v>1361</v>
      </c>
      <c r="D306" s="13" t="s">
        <v>29</v>
      </c>
      <c r="E306" s="232">
        <v>0</v>
      </c>
      <c r="F306" s="205">
        <v>0</v>
      </c>
      <c r="G306" s="117">
        <v>0</v>
      </c>
      <c r="H306" s="116" t="e">
        <f t="shared" ref="H306:H359" si="15">(G306/F306)*100</f>
        <v>#DIV/0!</v>
      </c>
    </row>
    <row r="307" spans="1:8" ht="15" customHeight="1" x14ac:dyDescent="0.25">
      <c r="A307" s="47">
        <v>13013</v>
      </c>
      <c r="B307" s="30"/>
      <c r="C307" s="49">
        <v>4116</v>
      </c>
      <c r="D307" s="35" t="s">
        <v>522</v>
      </c>
      <c r="E307" s="57">
        <v>0</v>
      </c>
      <c r="F307" s="189">
        <v>568.70000000000005</v>
      </c>
      <c r="G307" s="117">
        <v>568.79999999999995</v>
      </c>
      <c r="H307" s="116">
        <f t="shared" si="15"/>
        <v>100.01758396342535</v>
      </c>
    </row>
    <row r="308" spans="1:8" ht="15" hidden="1" customHeight="1" x14ac:dyDescent="0.25">
      <c r="A308" s="47"/>
      <c r="B308" s="30"/>
      <c r="C308" s="49">
        <v>4116</v>
      </c>
      <c r="D308" s="35"/>
      <c r="E308" s="57">
        <v>0</v>
      </c>
      <c r="F308" s="189">
        <v>0</v>
      </c>
      <c r="G308" s="117">
        <v>0</v>
      </c>
      <c r="H308" s="116" t="e">
        <f t="shared" si="15"/>
        <v>#DIV/0!</v>
      </c>
    </row>
    <row r="309" spans="1:8" ht="15" hidden="1" customHeight="1" x14ac:dyDescent="0.25">
      <c r="A309" s="47"/>
      <c r="B309" s="30"/>
      <c r="C309" s="49">
        <v>4116</v>
      </c>
      <c r="D309" s="35"/>
      <c r="E309" s="57">
        <v>0</v>
      </c>
      <c r="F309" s="189">
        <v>0</v>
      </c>
      <c r="G309" s="117">
        <v>0</v>
      </c>
      <c r="H309" s="116" t="e">
        <f t="shared" si="15"/>
        <v>#DIV/0!</v>
      </c>
    </row>
    <row r="310" spans="1:8" ht="15.75" hidden="1" customHeight="1" x14ac:dyDescent="0.25">
      <c r="A310" s="47">
        <v>415</v>
      </c>
      <c r="B310" s="30"/>
      <c r="C310" s="49">
        <v>4152</v>
      </c>
      <c r="D310" s="48" t="s">
        <v>436</v>
      </c>
      <c r="E310" s="57">
        <v>0</v>
      </c>
      <c r="F310" s="189">
        <v>0</v>
      </c>
      <c r="G310" s="117">
        <v>0</v>
      </c>
      <c r="H310" s="116" t="e">
        <f t="shared" si="15"/>
        <v>#DIV/0!</v>
      </c>
    </row>
    <row r="311" spans="1:8" ht="13.7" hidden="1" customHeight="1" x14ac:dyDescent="0.25">
      <c r="A311" s="47"/>
      <c r="B311" s="30"/>
      <c r="C311" s="49">
        <v>4213</v>
      </c>
      <c r="D311" s="48" t="s">
        <v>346</v>
      </c>
      <c r="E311" s="57">
        <v>0</v>
      </c>
      <c r="F311" s="189">
        <v>0</v>
      </c>
      <c r="G311" s="117">
        <v>0</v>
      </c>
      <c r="H311" s="116" t="e">
        <f t="shared" si="15"/>
        <v>#DIV/0!</v>
      </c>
    </row>
    <row r="312" spans="1:8" ht="15" customHeight="1" x14ac:dyDescent="0.25">
      <c r="A312" s="47">
        <v>90992</v>
      </c>
      <c r="B312" s="30"/>
      <c r="C312" s="49">
        <v>4213</v>
      </c>
      <c r="D312" s="48" t="s">
        <v>347</v>
      </c>
      <c r="E312" s="57">
        <v>0</v>
      </c>
      <c r="F312" s="189">
        <v>432.9</v>
      </c>
      <c r="G312" s="117">
        <v>432.9</v>
      </c>
      <c r="H312" s="116">
        <f t="shared" si="15"/>
        <v>100</v>
      </c>
    </row>
    <row r="313" spans="1:8" ht="15" hidden="1" customHeight="1" x14ac:dyDescent="0.25">
      <c r="A313" s="47"/>
      <c r="B313" s="30"/>
      <c r="C313" s="49"/>
      <c r="D313" s="48"/>
      <c r="E313" s="57">
        <v>0</v>
      </c>
      <c r="F313" s="189">
        <v>0</v>
      </c>
      <c r="G313" s="117">
        <v>0</v>
      </c>
      <c r="H313" s="116" t="e">
        <f t="shared" si="15"/>
        <v>#DIV/0!</v>
      </c>
    </row>
    <row r="314" spans="1:8" ht="15" customHeight="1" x14ac:dyDescent="0.2">
      <c r="A314" s="46">
        <v>107517969</v>
      </c>
      <c r="B314" s="45"/>
      <c r="C314" s="43">
        <v>4216</v>
      </c>
      <c r="D314" s="48" t="s">
        <v>491</v>
      </c>
      <c r="E314" s="57">
        <v>4750</v>
      </c>
      <c r="F314" s="189">
        <v>4750</v>
      </c>
      <c r="G314" s="117">
        <v>0</v>
      </c>
      <c r="H314" s="116">
        <f t="shared" si="15"/>
        <v>0</v>
      </c>
    </row>
    <row r="315" spans="1:8" ht="15" hidden="1" customHeight="1" x14ac:dyDescent="0.2">
      <c r="A315" s="46">
        <v>13419</v>
      </c>
      <c r="B315" s="45"/>
      <c r="C315" s="43">
        <v>4216</v>
      </c>
      <c r="D315" s="48" t="s">
        <v>403</v>
      </c>
      <c r="E315" s="57">
        <v>0</v>
      </c>
      <c r="F315" s="189">
        <v>0</v>
      </c>
      <c r="G315" s="117">
        <v>0</v>
      </c>
      <c r="H315" s="116" t="e">
        <f t="shared" si="15"/>
        <v>#DIV/0!</v>
      </c>
    </row>
    <row r="316" spans="1:8" ht="15" customHeight="1" x14ac:dyDescent="0.2">
      <c r="A316" s="46">
        <v>13501</v>
      </c>
      <c r="B316" s="45"/>
      <c r="C316" s="43">
        <v>4216</v>
      </c>
      <c r="D316" s="48" t="s">
        <v>403</v>
      </c>
      <c r="E316" s="57">
        <v>41659</v>
      </c>
      <c r="F316" s="189">
        <v>41659</v>
      </c>
      <c r="G316" s="117">
        <v>20651.5</v>
      </c>
      <c r="H316" s="116">
        <f t="shared" si="15"/>
        <v>49.572721380734052</v>
      </c>
    </row>
    <row r="317" spans="1:8" ht="15" hidden="1" customHeight="1" x14ac:dyDescent="0.2">
      <c r="A317" s="46"/>
      <c r="B317" s="45"/>
      <c r="C317" s="43">
        <v>4152</v>
      </c>
      <c r="D317" s="48" t="s">
        <v>349</v>
      </c>
      <c r="E317" s="57">
        <v>0</v>
      </c>
      <c r="F317" s="189">
        <v>0</v>
      </c>
      <c r="G317" s="117">
        <v>0</v>
      </c>
      <c r="H317" s="116" t="e">
        <f t="shared" si="15"/>
        <v>#DIV/0!</v>
      </c>
    </row>
    <row r="318" spans="1:8" ht="15" hidden="1" customHeight="1" x14ac:dyDescent="0.2">
      <c r="A318" s="46"/>
      <c r="B318" s="45"/>
      <c r="C318" s="43">
        <v>4232</v>
      </c>
      <c r="D318" s="48" t="s">
        <v>348</v>
      </c>
      <c r="E318" s="57">
        <v>0</v>
      </c>
      <c r="F318" s="189">
        <v>0</v>
      </c>
      <c r="G318" s="117">
        <v>0</v>
      </c>
      <c r="H318" s="116" t="e">
        <f t="shared" si="15"/>
        <v>#DIV/0!</v>
      </c>
    </row>
    <row r="319" spans="1:8" ht="15" hidden="1" customHeight="1" x14ac:dyDescent="0.2">
      <c r="A319" s="46">
        <v>22500</v>
      </c>
      <c r="B319" s="45"/>
      <c r="C319" s="43">
        <v>4216</v>
      </c>
      <c r="D319" s="48" t="s">
        <v>432</v>
      </c>
      <c r="E319" s="57">
        <v>0</v>
      </c>
      <c r="F319" s="189">
        <v>0</v>
      </c>
      <c r="G319" s="117">
        <v>0</v>
      </c>
      <c r="H319" s="116" t="e">
        <f t="shared" si="15"/>
        <v>#DIV/0!</v>
      </c>
    </row>
    <row r="320" spans="1:8" ht="15" hidden="1" customHeight="1" x14ac:dyDescent="0.2">
      <c r="A320" s="46">
        <v>221</v>
      </c>
      <c r="B320" s="45"/>
      <c r="C320" s="43">
        <v>4222</v>
      </c>
      <c r="D320" s="48" t="s">
        <v>447</v>
      </c>
      <c r="E320" s="57">
        <v>0</v>
      </c>
      <c r="F320" s="189">
        <v>0</v>
      </c>
      <c r="G320" s="117">
        <v>0</v>
      </c>
      <c r="H320" s="116" t="e">
        <f t="shared" si="15"/>
        <v>#DIV/0!</v>
      </c>
    </row>
    <row r="321" spans="1:8" ht="15" hidden="1" customHeight="1" x14ac:dyDescent="0.25">
      <c r="A321" s="272">
        <v>342</v>
      </c>
      <c r="B321" s="19"/>
      <c r="C321" s="49">
        <v>4222</v>
      </c>
      <c r="D321" s="35" t="s">
        <v>448</v>
      </c>
      <c r="E321" s="57">
        <v>0</v>
      </c>
      <c r="F321" s="189">
        <v>0</v>
      </c>
      <c r="G321" s="117">
        <v>0</v>
      </c>
      <c r="H321" s="116" t="e">
        <f t="shared" si="15"/>
        <v>#DIV/0!</v>
      </c>
    </row>
    <row r="322" spans="1:8" ht="15" hidden="1" customHeight="1" x14ac:dyDescent="0.25">
      <c r="A322" s="272">
        <v>332</v>
      </c>
      <c r="B322" s="19"/>
      <c r="C322" s="49">
        <v>4222</v>
      </c>
      <c r="D322" s="35" t="s">
        <v>454</v>
      </c>
      <c r="E322" s="57">
        <v>0</v>
      </c>
      <c r="F322" s="189">
        <v>0</v>
      </c>
      <c r="G322" s="117">
        <v>0</v>
      </c>
      <c r="H322" s="116" t="e">
        <f t="shared" si="15"/>
        <v>#DIV/0!</v>
      </c>
    </row>
    <row r="323" spans="1:8" ht="15.75" hidden="1" customHeight="1" x14ac:dyDescent="0.25">
      <c r="A323" s="272">
        <v>415</v>
      </c>
      <c r="B323" s="19"/>
      <c r="C323" s="49">
        <v>4232</v>
      </c>
      <c r="D323" s="48" t="s">
        <v>435</v>
      </c>
      <c r="E323" s="57">
        <v>0</v>
      </c>
      <c r="F323" s="189">
        <v>0</v>
      </c>
      <c r="G323" s="117">
        <v>0</v>
      </c>
      <c r="H323" s="116" t="e">
        <f t="shared" si="15"/>
        <v>#DIV/0!</v>
      </c>
    </row>
    <row r="324" spans="1:8" ht="16.5" customHeight="1" x14ac:dyDescent="0.2">
      <c r="A324" s="13"/>
      <c r="B324" s="13">
        <v>1014</v>
      </c>
      <c r="C324" s="13">
        <v>2132</v>
      </c>
      <c r="D324" s="54" t="s">
        <v>291</v>
      </c>
      <c r="E324" s="57">
        <v>25</v>
      </c>
      <c r="F324" s="189">
        <v>25</v>
      </c>
      <c r="G324" s="117">
        <v>15.1</v>
      </c>
      <c r="H324" s="116">
        <f t="shared" si="15"/>
        <v>60.4</v>
      </c>
    </row>
    <row r="325" spans="1:8" ht="16.5" hidden="1" customHeight="1" x14ac:dyDescent="0.2">
      <c r="A325" s="46"/>
      <c r="B325" s="45">
        <v>2212</v>
      </c>
      <c r="C325" s="43">
        <v>2212</v>
      </c>
      <c r="D325" s="42" t="s">
        <v>340</v>
      </c>
      <c r="E325" s="57">
        <v>0</v>
      </c>
      <c r="F325" s="189">
        <v>0</v>
      </c>
      <c r="G325" s="117">
        <v>0</v>
      </c>
      <c r="H325" s="116" t="e">
        <f t="shared" si="15"/>
        <v>#DIV/0!</v>
      </c>
    </row>
    <row r="326" spans="1:8" ht="16.5" hidden="1" customHeight="1" x14ac:dyDescent="0.2">
      <c r="A326" s="44"/>
      <c r="B326" s="43">
        <v>2212</v>
      </c>
      <c r="C326" s="13">
        <v>2324</v>
      </c>
      <c r="D326" s="13" t="s">
        <v>341</v>
      </c>
      <c r="E326" s="57">
        <v>0</v>
      </c>
      <c r="F326" s="189">
        <v>0</v>
      </c>
      <c r="G326" s="117">
        <v>0</v>
      </c>
      <c r="H326" s="116" t="e">
        <f t="shared" si="15"/>
        <v>#DIV/0!</v>
      </c>
    </row>
    <row r="327" spans="1:8" ht="16.5" hidden="1" customHeight="1" x14ac:dyDescent="0.2">
      <c r="A327" s="44"/>
      <c r="B327" s="43">
        <v>2219</v>
      </c>
      <c r="C327" s="13">
        <v>2324</v>
      </c>
      <c r="D327" s="13" t="s">
        <v>455</v>
      </c>
      <c r="E327" s="57">
        <v>0</v>
      </c>
      <c r="F327" s="189">
        <v>0</v>
      </c>
      <c r="G327" s="117">
        <v>0</v>
      </c>
      <c r="H327" s="116" t="e">
        <f t="shared" si="15"/>
        <v>#DIV/0!</v>
      </c>
    </row>
    <row r="328" spans="1:8" ht="16.5" hidden="1" customHeight="1" x14ac:dyDescent="0.2">
      <c r="A328" s="12"/>
      <c r="B328" s="13">
        <v>2221</v>
      </c>
      <c r="C328" s="13">
        <v>2329</v>
      </c>
      <c r="D328" s="13" t="s">
        <v>437</v>
      </c>
      <c r="E328" s="57">
        <v>0</v>
      </c>
      <c r="F328" s="189">
        <v>0</v>
      </c>
      <c r="G328" s="117">
        <v>0</v>
      </c>
      <c r="H328" s="116" t="e">
        <f t="shared" si="15"/>
        <v>#DIV/0!</v>
      </c>
    </row>
    <row r="329" spans="1:8" x14ac:dyDescent="0.2">
      <c r="A329" s="13"/>
      <c r="B329" s="13">
        <v>3313</v>
      </c>
      <c r="C329" s="13">
        <v>2132</v>
      </c>
      <c r="D329" s="54" t="s">
        <v>470</v>
      </c>
      <c r="E329" s="57">
        <v>350</v>
      </c>
      <c r="F329" s="189">
        <v>350</v>
      </c>
      <c r="G329" s="117">
        <v>0</v>
      </c>
      <c r="H329" s="116">
        <f t="shared" si="15"/>
        <v>0</v>
      </c>
    </row>
    <row r="330" spans="1:8" ht="14.25" hidden="1" customHeight="1" x14ac:dyDescent="0.2">
      <c r="A330" s="12"/>
      <c r="B330" s="13">
        <v>3326</v>
      </c>
      <c r="C330" s="13">
        <v>2324</v>
      </c>
      <c r="D330" s="13" t="s">
        <v>440</v>
      </c>
      <c r="E330" s="57">
        <v>0</v>
      </c>
      <c r="F330" s="189">
        <v>0</v>
      </c>
      <c r="G330" s="117">
        <v>0</v>
      </c>
      <c r="H330" s="116" t="e">
        <f t="shared" si="15"/>
        <v>#DIV/0!</v>
      </c>
    </row>
    <row r="331" spans="1:8" ht="15.75" hidden="1" customHeight="1" x14ac:dyDescent="0.2">
      <c r="A331" s="12"/>
      <c r="B331" s="13">
        <v>3326</v>
      </c>
      <c r="C331" s="13">
        <v>3122</v>
      </c>
      <c r="D331" s="13" t="s">
        <v>441</v>
      </c>
      <c r="E331" s="57">
        <v>0</v>
      </c>
      <c r="F331" s="189">
        <v>0</v>
      </c>
      <c r="G331" s="117">
        <v>0</v>
      </c>
      <c r="H331" s="116" t="e">
        <f t="shared" si="15"/>
        <v>#DIV/0!</v>
      </c>
    </row>
    <row r="332" spans="1:8" ht="23.25" hidden="1" customHeight="1" x14ac:dyDescent="0.2">
      <c r="A332" s="12"/>
      <c r="B332" s="13">
        <v>3326</v>
      </c>
      <c r="C332" s="13">
        <v>3121</v>
      </c>
      <c r="D332" s="13" t="s">
        <v>336</v>
      </c>
      <c r="E332" s="57">
        <v>0</v>
      </c>
      <c r="F332" s="189">
        <v>0</v>
      </c>
      <c r="G332" s="117">
        <v>0</v>
      </c>
      <c r="H332" s="116" t="e">
        <f t="shared" si="15"/>
        <v>#DIV/0!</v>
      </c>
    </row>
    <row r="333" spans="1:8" x14ac:dyDescent="0.2">
      <c r="A333" s="13"/>
      <c r="B333" s="13">
        <v>3612</v>
      </c>
      <c r="C333" s="13">
        <v>2111</v>
      </c>
      <c r="D333" s="13" t="s">
        <v>238</v>
      </c>
      <c r="E333" s="57">
        <v>1610</v>
      </c>
      <c r="F333" s="189">
        <v>1610</v>
      </c>
      <c r="G333" s="117">
        <v>1065.5999999999999</v>
      </c>
      <c r="H333" s="116">
        <f t="shared" si="15"/>
        <v>66.186335403726702</v>
      </c>
    </row>
    <row r="334" spans="1:8" x14ac:dyDescent="0.2">
      <c r="A334" s="13"/>
      <c r="B334" s="13">
        <v>3612</v>
      </c>
      <c r="C334" s="13">
        <v>2132</v>
      </c>
      <c r="D334" s="13" t="s">
        <v>239</v>
      </c>
      <c r="E334" s="57">
        <v>6300</v>
      </c>
      <c r="F334" s="189">
        <v>6300</v>
      </c>
      <c r="G334" s="117">
        <v>4212.7</v>
      </c>
      <c r="H334" s="116">
        <f t="shared" si="15"/>
        <v>66.868253968253967</v>
      </c>
    </row>
    <row r="335" spans="1:8" hidden="1" x14ac:dyDescent="0.2">
      <c r="A335" s="13"/>
      <c r="B335" s="13">
        <v>3612</v>
      </c>
      <c r="C335" s="13">
        <v>2322</v>
      </c>
      <c r="D335" s="13" t="s">
        <v>28</v>
      </c>
      <c r="E335" s="57">
        <v>0</v>
      </c>
      <c r="F335" s="189">
        <v>0</v>
      </c>
      <c r="G335" s="117">
        <v>0</v>
      </c>
      <c r="H335" s="116" t="e">
        <f t="shared" si="15"/>
        <v>#DIV/0!</v>
      </c>
    </row>
    <row r="336" spans="1:8" x14ac:dyDescent="0.2">
      <c r="A336" s="13"/>
      <c r="B336" s="13">
        <v>3612</v>
      </c>
      <c r="C336" s="13">
        <v>2324</v>
      </c>
      <c r="D336" s="13" t="s">
        <v>240</v>
      </c>
      <c r="E336" s="57">
        <v>130</v>
      </c>
      <c r="F336" s="189">
        <v>130</v>
      </c>
      <c r="G336" s="117">
        <v>272.8</v>
      </c>
      <c r="H336" s="116">
        <f t="shared" si="15"/>
        <v>209.84615384615384</v>
      </c>
    </row>
    <row r="337" spans="1:8" hidden="1" x14ac:dyDescent="0.2">
      <c r="A337" s="13"/>
      <c r="B337" s="13">
        <v>3612</v>
      </c>
      <c r="C337" s="13">
        <v>2329</v>
      </c>
      <c r="D337" s="13" t="s">
        <v>27</v>
      </c>
      <c r="E337" s="57">
        <v>0</v>
      </c>
      <c r="F337" s="189">
        <v>0</v>
      </c>
      <c r="G337" s="117">
        <v>0</v>
      </c>
      <c r="H337" s="116" t="e">
        <f t="shared" si="15"/>
        <v>#DIV/0!</v>
      </c>
    </row>
    <row r="338" spans="1:8" x14ac:dyDescent="0.2">
      <c r="A338" s="13"/>
      <c r="B338" s="13">
        <v>3612</v>
      </c>
      <c r="C338" s="13">
        <v>3112</v>
      </c>
      <c r="D338" s="13" t="s">
        <v>241</v>
      </c>
      <c r="E338" s="57">
        <v>14606</v>
      </c>
      <c r="F338" s="189">
        <v>14606</v>
      </c>
      <c r="G338" s="117">
        <v>1878.7</v>
      </c>
      <c r="H338" s="116">
        <f t="shared" si="15"/>
        <v>12.862522251129674</v>
      </c>
    </row>
    <row r="339" spans="1:8" x14ac:dyDescent="0.2">
      <c r="A339" s="13"/>
      <c r="B339" s="13">
        <v>3613</v>
      </c>
      <c r="C339" s="13">
        <v>2111</v>
      </c>
      <c r="D339" s="13" t="s">
        <v>242</v>
      </c>
      <c r="E339" s="57">
        <v>2700</v>
      </c>
      <c r="F339" s="189">
        <v>2700</v>
      </c>
      <c r="G339" s="117">
        <v>1735.9</v>
      </c>
      <c r="H339" s="116">
        <f t="shared" si="15"/>
        <v>64.292592592592598</v>
      </c>
    </row>
    <row r="340" spans="1:8" x14ac:dyDescent="0.2">
      <c r="A340" s="13"/>
      <c r="B340" s="13">
        <v>3613</v>
      </c>
      <c r="C340" s="13">
        <v>2132</v>
      </c>
      <c r="D340" s="13" t="s">
        <v>243</v>
      </c>
      <c r="E340" s="57">
        <v>5600</v>
      </c>
      <c r="F340" s="189">
        <v>5600</v>
      </c>
      <c r="G340" s="117">
        <v>3488</v>
      </c>
      <c r="H340" s="116">
        <f t="shared" si="15"/>
        <v>62.285714285714292</v>
      </c>
    </row>
    <row r="341" spans="1:8" hidden="1" x14ac:dyDescent="0.2">
      <c r="A341" s="33"/>
      <c r="B341" s="13">
        <v>3613</v>
      </c>
      <c r="C341" s="13">
        <v>2133</v>
      </c>
      <c r="D341" s="13" t="s">
        <v>26</v>
      </c>
      <c r="E341" s="57"/>
      <c r="F341" s="189">
        <v>0</v>
      </c>
      <c r="G341" s="117">
        <v>0</v>
      </c>
      <c r="H341" s="116" t="e">
        <f t="shared" si="15"/>
        <v>#DIV/0!</v>
      </c>
    </row>
    <row r="342" spans="1:8" hidden="1" x14ac:dyDescent="0.2">
      <c r="A342" s="33"/>
      <c r="B342" s="13">
        <v>3613</v>
      </c>
      <c r="C342" s="13">
        <v>2310</v>
      </c>
      <c r="D342" s="13" t="s">
        <v>25</v>
      </c>
      <c r="E342" s="57"/>
      <c r="F342" s="189">
        <v>0</v>
      </c>
      <c r="G342" s="117">
        <v>0</v>
      </c>
      <c r="H342" s="116" t="e">
        <f t="shared" si="15"/>
        <v>#DIV/0!</v>
      </c>
    </row>
    <row r="343" spans="1:8" x14ac:dyDescent="0.2">
      <c r="A343" s="33"/>
      <c r="B343" s="13">
        <v>3613</v>
      </c>
      <c r="C343" s="13">
        <v>2322</v>
      </c>
      <c r="D343" s="13" t="s">
        <v>501</v>
      </c>
      <c r="E343" s="57">
        <v>0</v>
      </c>
      <c r="F343" s="189">
        <v>0</v>
      </c>
      <c r="G343" s="117">
        <v>5.9</v>
      </c>
      <c r="H343" s="116" t="e">
        <f t="shared" si="15"/>
        <v>#DIV/0!</v>
      </c>
    </row>
    <row r="344" spans="1:8" x14ac:dyDescent="0.2">
      <c r="A344" s="33"/>
      <c r="B344" s="13">
        <v>3613</v>
      </c>
      <c r="C344" s="13">
        <v>2324</v>
      </c>
      <c r="D344" s="13" t="s">
        <v>492</v>
      </c>
      <c r="E344" s="57">
        <v>300</v>
      </c>
      <c r="F344" s="189">
        <v>300</v>
      </c>
      <c r="G344" s="117">
        <v>171</v>
      </c>
      <c r="H344" s="116">
        <f t="shared" si="15"/>
        <v>56.999999999999993</v>
      </c>
    </row>
    <row r="345" spans="1:8" hidden="1" x14ac:dyDescent="0.2">
      <c r="A345" s="33"/>
      <c r="B345" s="13">
        <v>3613</v>
      </c>
      <c r="C345" s="13">
        <v>2322</v>
      </c>
      <c r="D345" s="13" t="s">
        <v>24</v>
      </c>
      <c r="E345" s="57">
        <v>0</v>
      </c>
      <c r="F345" s="189">
        <v>0</v>
      </c>
      <c r="G345" s="117">
        <v>0</v>
      </c>
      <c r="H345" s="116" t="e">
        <f t="shared" si="15"/>
        <v>#DIV/0!</v>
      </c>
    </row>
    <row r="346" spans="1:8" hidden="1" x14ac:dyDescent="0.2">
      <c r="A346" s="33"/>
      <c r="B346" s="13">
        <v>3613</v>
      </c>
      <c r="C346" s="13">
        <v>2324</v>
      </c>
      <c r="D346" s="13" t="s">
        <v>244</v>
      </c>
      <c r="E346" s="57">
        <v>0</v>
      </c>
      <c r="F346" s="189">
        <v>0</v>
      </c>
      <c r="G346" s="117">
        <v>0</v>
      </c>
      <c r="H346" s="116" t="e">
        <f t="shared" si="15"/>
        <v>#DIV/0!</v>
      </c>
    </row>
    <row r="347" spans="1:8" hidden="1" x14ac:dyDescent="0.2">
      <c r="A347" s="33"/>
      <c r="B347" s="13">
        <v>3613</v>
      </c>
      <c r="C347" s="13">
        <v>3112</v>
      </c>
      <c r="D347" s="13" t="s">
        <v>245</v>
      </c>
      <c r="E347" s="57">
        <v>0</v>
      </c>
      <c r="F347" s="189">
        <v>0</v>
      </c>
      <c r="G347" s="117">
        <v>0</v>
      </c>
      <c r="H347" s="116" t="e">
        <f t="shared" si="15"/>
        <v>#DIV/0!</v>
      </c>
    </row>
    <row r="348" spans="1:8" hidden="1" x14ac:dyDescent="0.2">
      <c r="A348" s="33"/>
      <c r="B348" s="13">
        <v>3631</v>
      </c>
      <c r="C348" s="13">
        <v>2133</v>
      </c>
      <c r="D348" s="13" t="s">
        <v>246</v>
      </c>
      <c r="E348" s="57">
        <v>0</v>
      </c>
      <c r="F348" s="189">
        <v>0</v>
      </c>
      <c r="G348" s="117">
        <v>0</v>
      </c>
      <c r="H348" s="116" t="e">
        <f t="shared" si="15"/>
        <v>#DIV/0!</v>
      </c>
    </row>
    <row r="349" spans="1:8" x14ac:dyDescent="0.2">
      <c r="A349" s="33"/>
      <c r="B349" s="13">
        <v>3632</v>
      </c>
      <c r="C349" s="13">
        <v>2111</v>
      </c>
      <c r="D349" s="13" t="s">
        <v>247</v>
      </c>
      <c r="E349" s="57">
        <v>500</v>
      </c>
      <c r="F349" s="189">
        <v>500</v>
      </c>
      <c r="G349" s="117">
        <v>767.6</v>
      </c>
      <c r="H349" s="116">
        <f t="shared" si="15"/>
        <v>153.52000000000001</v>
      </c>
    </row>
    <row r="350" spans="1:8" x14ac:dyDescent="0.2">
      <c r="A350" s="33"/>
      <c r="B350" s="13">
        <v>3632</v>
      </c>
      <c r="C350" s="13">
        <v>2132</v>
      </c>
      <c r="D350" s="13" t="s">
        <v>248</v>
      </c>
      <c r="E350" s="57">
        <v>120</v>
      </c>
      <c r="F350" s="189">
        <v>120</v>
      </c>
      <c r="G350" s="117">
        <v>240</v>
      </c>
      <c r="H350" s="116">
        <f t="shared" si="15"/>
        <v>200</v>
      </c>
    </row>
    <row r="351" spans="1:8" x14ac:dyDescent="0.2">
      <c r="A351" s="33"/>
      <c r="B351" s="13">
        <v>3632</v>
      </c>
      <c r="C351" s="13">
        <v>2133</v>
      </c>
      <c r="D351" s="13" t="s">
        <v>249</v>
      </c>
      <c r="E351" s="57">
        <v>10</v>
      </c>
      <c r="F351" s="189">
        <v>10</v>
      </c>
      <c r="G351" s="117">
        <v>10</v>
      </c>
      <c r="H351" s="116">
        <f t="shared" si="15"/>
        <v>100</v>
      </c>
    </row>
    <row r="352" spans="1:8" x14ac:dyDescent="0.2">
      <c r="A352" s="33"/>
      <c r="B352" s="13">
        <v>3632</v>
      </c>
      <c r="C352" s="13">
        <v>2324</v>
      </c>
      <c r="D352" s="13" t="s">
        <v>250</v>
      </c>
      <c r="E352" s="57">
        <v>0</v>
      </c>
      <c r="F352" s="189">
        <v>0</v>
      </c>
      <c r="G352" s="117">
        <v>116.8</v>
      </c>
      <c r="H352" s="116" t="e">
        <f t="shared" si="15"/>
        <v>#DIV/0!</v>
      </c>
    </row>
    <row r="353" spans="1:8" x14ac:dyDescent="0.2">
      <c r="A353" s="33"/>
      <c r="B353" s="13">
        <v>3632</v>
      </c>
      <c r="C353" s="13">
        <v>2329</v>
      </c>
      <c r="D353" s="13" t="s">
        <v>251</v>
      </c>
      <c r="E353" s="57">
        <v>50</v>
      </c>
      <c r="F353" s="189">
        <v>50</v>
      </c>
      <c r="G353" s="117">
        <v>40.4</v>
      </c>
      <c r="H353" s="116">
        <f t="shared" si="15"/>
        <v>80.8</v>
      </c>
    </row>
    <row r="354" spans="1:8" x14ac:dyDescent="0.2">
      <c r="A354" s="33"/>
      <c r="B354" s="13">
        <v>3634</v>
      </c>
      <c r="C354" s="13">
        <v>2132</v>
      </c>
      <c r="D354" s="13" t="s">
        <v>23</v>
      </c>
      <c r="E354" s="57">
        <v>4175</v>
      </c>
      <c r="F354" s="189">
        <v>4175</v>
      </c>
      <c r="G354" s="117">
        <v>4175.3999999999996</v>
      </c>
      <c r="H354" s="116">
        <f t="shared" si="15"/>
        <v>100.00958083832334</v>
      </c>
    </row>
    <row r="355" spans="1:8" hidden="1" x14ac:dyDescent="0.2">
      <c r="A355" s="33"/>
      <c r="B355" s="13">
        <v>3636</v>
      </c>
      <c r="C355" s="13">
        <v>2131</v>
      </c>
      <c r="D355" s="13" t="s">
        <v>22</v>
      </c>
      <c r="E355" s="57">
        <v>0</v>
      </c>
      <c r="F355" s="205">
        <v>0</v>
      </c>
      <c r="G355" s="117">
        <v>0</v>
      </c>
      <c r="H355" s="116" t="e">
        <f t="shared" si="15"/>
        <v>#DIV/0!</v>
      </c>
    </row>
    <row r="356" spans="1:8" x14ac:dyDescent="0.2">
      <c r="A356" s="12"/>
      <c r="B356" s="13">
        <v>3639</v>
      </c>
      <c r="C356" s="13">
        <v>2111</v>
      </c>
      <c r="D356" s="13" t="s">
        <v>511</v>
      </c>
      <c r="E356" s="57">
        <v>0</v>
      </c>
      <c r="F356" s="189">
        <v>0</v>
      </c>
      <c r="G356" s="117">
        <v>0</v>
      </c>
      <c r="H356" s="116" t="e">
        <f t="shared" si="15"/>
        <v>#DIV/0!</v>
      </c>
    </row>
    <row r="357" spans="1:8" x14ac:dyDescent="0.2">
      <c r="A357" s="33"/>
      <c r="B357" s="13">
        <v>3639</v>
      </c>
      <c r="C357" s="13">
        <v>2119</v>
      </c>
      <c r="D357" s="13" t="s">
        <v>253</v>
      </c>
      <c r="E357" s="57">
        <v>600</v>
      </c>
      <c r="F357" s="189">
        <v>600</v>
      </c>
      <c r="G357" s="117">
        <v>680</v>
      </c>
      <c r="H357" s="116">
        <f t="shared" si="15"/>
        <v>113.33333333333333</v>
      </c>
    </row>
    <row r="358" spans="1:8" x14ac:dyDescent="0.2">
      <c r="A358" s="13"/>
      <c r="B358" s="13">
        <v>3639</v>
      </c>
      <c r="C358" s="13">
        <v>2131</v>
      </c>
      <c r="D358" s="13" t="s">
        <v>254</v>
      </c>
      <c r="E358" s="57">
        <v>2300</v>
      </c>
      <c r="F358" s="189">
        <v>2300</v>
      </c>
      <c r="G358" s="117">
        <v>1942.1</v>
      </c>
      <c r="H358" s="116">
        <f t="shared" si="15"/>
        <v>84.439130434782612</v>
      </c>
    </row>
    <row r="359" spans="1:8" x14ac:dyDescent="0.2">
      <c r="A359" s="13"/>
      <c r="B359" s="13">
        <v>3639</v>
      </c>
      <c r="C359" s="13">
        <v>2132</v>
      </c>
      <c r="D359" s="13" t="s">
        <v>255</v>
      </c>
      <c r="E359" s="57">
        <v>30</v>
      </c>
      <c r="F359" s="189">
        <v>30</v>
      </c>
      <c r="G359" s="117">
        <v>24.2</v>
      </c>
      <c r="H359" s="116">
        <f t="shared" si="15"/>
        <v>80.666666666666657</v>
      </c>
    </row>
    <row r="360" spans="1:8" ht="15" hidden="1" customHeight="1" x14ac:dyDescent="0.2">
      <c r="A360" s="13"/>
      <c r="B360" s="13">
        <v>3639</v>
      </c>
      <c r="C360" s="13">
        <v>2212</v>
      </c>
      <c r="D360" s="13" t="s">
        <v>256</v>
      </c>
      <c r="E360" s="57">
        <v>0</v>
      </c>
      <c r="F360" s="189">
        <v>0</v>
      </c>
      <c r="G360" s="117">
        <v>0</v>
      </c>
      <c r="H360" s="116" t="e">
        <f>(#REF!/F360)*100</f>
        <v>#REF!</v>
      </c>
    </row>
    <row r="361" spans="1:8" x14ac:dyDescent="0.2">
      <c r="A361" s="13"/>
      <c r="B361" s="13">
        <v>3639</v>
      </c>
      <c r="C361" s="13">
        <v>2324</v>
      </c>
      <c r="D361" s="13" t="s">
        <v>21</v>
      </c>
      <c r="E361" s="57">
        <v>0</v>
      </c>
      <c r="F361" s="189">
        <v>0</v>
      </c>
      <c r="G361" s="117">
        <v>94.5</v>
      </c>
      <c r="H361" s="116" t="e">
        <f t="shared" ref="H361:H372" si="16">(G361/F361)*100</f>
        <v>#DIV/0!</v>
      </c>
    </row>
    <row r="362" spans="1:8" hidden="1" x14ac:dyDescent="0.2">
      <c r="A362" s="13"/>
      <c r="B362" s="13">
        <v>3639</v>
      </c>
      <c r="C362" s="13">
        <v>2328</v>
      </c>
      <c r="D362" s="13" t="s">
        <v>20</v>
      </c>
      <c r="E362" s="57">
        <v>0</v>
      </c>
      <c r="F362" s="189">
        <v>0</v>
      </c>
      <c r="G362" s="117">
        <v>0</v>
      </c>
      <c r="H362" s="116" t="e">
        <f t="shared" si="16"/>
        <v>#DIV/0!</v>
      </c>
    </row>
    <row r="363" spans="1:8" ht="15" customHeight="1" x14ac:dyDescent="0.2">
      <c r="A363" s="32"/>
      <c r="B363" s="32">
        <v>3639</v>
      </c>
      <c r="C363" s="32">
        <v>2329</v>
      </c>
      <c r="D363" s="32" t="s">
        <v>19</v>
      </c>
      <c r="E363" s="57">
        <v>0</v>
      </c>
      <c r="F363" s="189">
        <v>0</v>
      </c>
      <c r="G363" s="117">
        <v>0.4</v>
      </c>
      <c r="H363" s="116" t="e">
        <f t="shared" si="16"/>
        <v>#DIV/0!</v>
      </c>
    </row>
    <row r="364" spans="1:8" x14ac:dyDescent="0.2">
      <c r="A364" s="13"/>
      <c r="B364" s="13">
        <v>3639</v>
      </c>
      <c r="C364" s="13">
        <v>3111</v>
      </c>
      <c r="D364" s="13" t="s">
        <v>18</v>
      </c>
      <c r="E364" s="57">
        <v>4844</v>
      </c>
      <c r="F364" s="189">
        <v>4844</v>
      </c>
      <c r="G364" s="117">
        <v>4645.5</v>
      </c>
      <c r="H364" s="116">
        <f t="shared" si="16"/>
        <v>95.902146985962005</v>
      </c>
    </row>
    <row r="365" spans="1:8" hidden="1" x14ac:dyDescent="0.2">
      <c r="A365" s="13"/>
      <c r="B365" s="13">
        <v>3639</v>
      </c>
      <c r="C365" s="13">
        <v>3112</v>
      </c>
      <c r="D365" s="13" t="s">
        <v>257</v>
      </c>
      <c r="E365" s="57">
        <v>0</v>
      </c>
      <c r="F365" s="189">
        <v>0</v>
      </c>
      <c r="G365" s="117">
        <v>0</v>
      </c>
      <c r="H365" s="116" t="e">
        <f t="shared" si="16"/>
        <v>#DIV/0!</v>
      </c>
    </row>
    <row r="366" spans="1:8" ht="15" hidden="1" customHeight="1" x14ac:dyDescent="0.2">
      <c r="A366" s="32"/>
      <c r="B366" s="32">
        <v>6310</v>
      </c>
      <c r="C366" s="32">
        <v>2141</v>
      </c>
      <c r="D366" s="32" t="s">
        <v>17</v>
      </c>
      <c r="E366" s="57">
        <v>0</v>
      </c>
      <c r="F366" s="189">
        <v>0</v>
      </c>
      <c r="G366" s="117">
        <v>0</v>
      </c>
      <c r="H366" s="116" t="e">
        <f t="shared" si="16"/>
        <v>#DIV/0!</v>
      </c>
    </row>
    <row r="367" spans="1:8" ht="15" hidden="1" customHeight="1" x14ac:dyDescent="0.2">
      <c r="A367" s="44"/>
      <c r="B367" s="43">
        <v>4357</v>
      </c>
      <c r="C367" s="13">
        <v>2324</v>
      </c>
      <c r="D367" s="13" t="s">
        <v>335</v>
      </c>
      <c r="E367" s="57">
        <v>0</v>
      </c>
      <c r="F367" s="189">
        <v>0</v>
      </c>
      <c r="G367" s="117">
        <v>0</v>
      </c>
      <c r="H367" s="116" t="e">
        <f t="shared" si="16"/>
        <v>#DIV/0!</v>
      </c>
    </row>
    <row r="368" spans="1:8" ht="15" hidden="1" customHeight="1" x14ac:dyDescent="0.2">
      <c r="A368" s="32"/>
      <c r="B368" s="32">
        <v>4374</v>
      </c>
      <c r="C368" s="32">
        <v>2322</v>
      </c>
      <c r="D368" s="32" t="s">
        <v>318</v>
      </c>
      <c r="E368" s="57">
        <v>0</v>
      </c>
      <c r="F368" s="189">
        <v>0</v>
      </c>
      <c r="G368" s="117">
        <v>0</v>
      </c>
      <c r="H368" s="116" t="e">
        <f t="shared" si="16"/>
        <v>#DIV/0!</v>
      </c>
    </row>
    <row r="369" spans="1:8" ht="15" customHeight="1" x14ac:dyDescent="0.2">
      <c r="A369" s="32"/>
      <c r="B369" s="32">
        <v>5512</v>
      </c>
      <c r="C369" s="32">
        <v>2324</v>
      </c>
      <c r="D369" s="32" t="s">
        <v>91</v>
      </c>
      <c r="E369" s="57">
        <v>0</v>
      </c>
      <c r="F369" s="189">
        <v>0</v>
      </c>
      <c r="G369" s="117">
        <v>7.6</v>
      </c>
      <c r="H369" s="116" t="e">
        <f t="shared" si="16"/>
        <v>#DIV/0!</v>
      </c>
    </row>
    <row r="370" spans="1:8" ht="15" hidden="1" customHeight="1" x14ac:dyDescent="0.2">
      <c r="A370" s="32"/>
      <c r="B370" s="32">
        <v>6171</v>
      </c>
      <c r="C370" s="32">
        <v>2324</v>
      </c>
      <c r="D370" s="32" t="s">
        <v>306</v>
      </c>
      <c r="E370" s="57">
        <v>0</v>
      </c>
      <c r="F370" s="189">
        <v>0</v>
      </c>
      <c r="G370" s="117">
        <v>0</v>
      </c>
      <c r="H370" s="116" t="e">
        <f t="shared" si="16"/>
        <v>#DIV/0!</v>
      </c>
    </row>
    <row r="371" spans="1:8" ht="15" hidden="1" customHeight="1" x14ac:dyDescent="0.2">
      <c r="A371" s="32"/>
      <c r="B371" s="32">
        <v>6402</v>
      </c>
      <c r="C371" s="32">
        <v>2229</v>
      </c>
      <c r="D371" s="32" t="s">
        <v>438</v>
      </c>
      <c r="E371" s="57">
        <v>0</v>
      </c>
      <c r="F371" s="189">
        <v>0</v>
      </c>
      <c r="G371" s="117">
        <v>0</v>
      </c>
      <c r="H371" s="116" t="e">
        <f t="shared" si="16"/>
        <v>#DIV/0!</v>
      </c>
    </row>
    <row r="372" spans="1:8" ht="15" customHeight="1" x14ac:dyDescent="0.2">
      <c r="A372" s="32"/>
      <c r="B372" s="32">
        <v>6409</v>
      </c>
      <c r="C372" s="32">
        <v>2328</v>
      </c>
      <c r="D372" s="32" t="s">
        <v>252</v>
      </c>
      <c r="E372" s="57">
        <v>0</v>
      </c>
      <c r="F372" s="189">
        <v>0</v>
      </c>
      <c r="G372" s="117">
        <v>0.5</v>
      </c>
      <c r="H372" s="116" t="e">
        <f t="shared" si="16"/>
        <v>#DIV/0!</v>
      </c>
    </row>
    <row r="373" spans="1:8" ht="15.75" customHeight="1" thickBot="1" x14ac:dyDescent="0.25">
      <c r="A373" s="31"/>
      <c r="B373" s="31"/>
      <c r="C373" s="31"/>
      <c r="D373" s="15"/>
      <c r="E373" s="234"/>
      <c r="F373" s="208"/>
      <c r="G373" s="220"/>
      <c r="H373" s="132"/>
    </row>
    <row r="374" spans="1:8" s="6" customFormat="1" ht="22.5" customHeight="1" thickTop="1" thickBot="1" x14ac:dyDescent="0.3">
      <c r="A374" s="9"/>
      <c r="B374" s="9"/>
      <c r="C374" s="9"/>
      <c r="D374" s="40" t="s">
        <v>16</v>
      </c>
      <c r="E374" s="222">
        <f t="shared" ref="E374:G374" si="17">SUM(E305:E373)</f>
        <v>90659</v>
      </c>
      <c r="F374" s="201">
        <f t="shared" si="17"/>
        <v>91660.6</v>
      </c>
      <c r="G374" s="221">
        <f t="shared" si="17"/>
        <v>47243.9</v>
      </c>
      <c r="H374" s="123">
        <f>(G374/F374)*100</f>
        <v>51.5422111572475</v>
      </c>
    </row>
    <row r="375" spans="1:8" ht="15" customHeight="1" x14ac:dyDescent="0.2">
      <c r="A375" s="6"/>
      <c r="B375" s="7"/>
      <c r="C375" s="7"/>
      <c r="D375" s="7"/>
      <c r="E375" s="59"/>
      <c r="F375" s="59"/>
    </row>
    <row r="376" spans="1:8" ht="9.4" customHeight="1" thickBot="1" x14ac:dyDescent="0.25">
      <c r="A376" s="6"/>
      <c r="B376" s="7"/>
      <c r="C376" s="7"/>
      <c r="D376" s="7"/>
      <c r="E376" s="59"/>
      <c r="F376" s="59"/>
    </row>
    <row r="377" spans="1:8" s="65" customFormat="1" ht="15.75" x14ac:dyDescent="0.25">
      <c r="A377" s="24" t="s">
        <v>14</v>
      </c>
      <c r="B377" s="24" t="s">
        <v>419</v>
      </c>
      <c r="C377" s="24" t="s">
        <v>420</v>
      </c>
      <c r="D377" s="23" t="s">
        <v>12</v>
      </c>
      <c r="E377" s="22" t="s">
        <v>11</v>
      </c>
      <c r="F377" s="22" t="s">
        <v>11</v>
      </c>
      <c r="G377" s="22" t="s">
        <v>0</v>
      </c>
      <c r="H377" s="22" t="s">
        <v>391</v>
      </c>
    </row>
    <row r="378" spans="1:8" s="65" customFormat="1" ht="15.75" customHeight="1" thickBot="1" x14ac:dyDescent="0.3">
      <c r="A378" s="21"/>
      <c r="B378" s="21"/>
      <c r="C378" s="21"/>
      <c r="D378" s="20"/>
      <c r="E378" s="197" t="s">
        <v>10</v>
      </c>
      <c r="F378" s="197" t="s">
        <v>9</v>
      </c>
      <c r="G378" s="235" t="s">
        <v>458</v>
      </c>
      <c r="H378" s="197" t="s">
        <v>372</v>
      </c>
    </row>
    <row r="379" spans="1:8" s="65" customFormat="1" ht="16.5" thickTop="1" x14ac:dyDescent="0.25">
      <c r="A379" s="30"/>
      <c r="B379" s="30"/>
      <c r="C379" s="30"/>
      <c r="D379" s="29"/>
      <c r="E379" s="236"/>
      <c r="F379" s="237"/>
      <c r="G379" s="238"/>
      <c r="H379" s="236"/>
    </row>
    <row r="380" spans="1:8" s="65" customFormat="1" ht="15.75" x14ac:dyDescent="0.25">
      <c r="A380" s="239">
        <v>8888</v>
      </c>
      <c r="B380" s="13">
        <v>6171</v>
      </c>
      <c r="C380" s="13">
        <v>2329</v>
      </c>
      <c r="D380" s="13" t="s">
        <v>392</v>
      </c>
      <c r="E380" s="240">
        <v>0</v>
      </c>
      <c r="F380" s="241">
        <v>0</v>
      </c>
      <c r="G380" s="117">
        <v>0</v>
      </c>
      <c r="H380" s="116" t="e">
        <f t="shared" ref="H380" si="18">(G380/F380)*100</f>
        <v>#DIV/0!</v>
      </c>
    </row>
    <row r="381" spans="1:8" s="65" customFormat="1" x14ac:dyDescent="0.2">
      <c r="A381" s="13"/>
      <c r="B381" s="13"/>
      <c r="C381" s="13"/>
      <c r="D381" s="13" t="s">
        <v>393</v>
      </c>
      <c r="E381" s="242"/>
      <c r="F381" s="241"/>
      <c r="G381" s="117"/>
      <c r="H381" s="242"/>
    </row>
    <row r="382" spans="1:8" s="65" customFormat="1" x14ac:dyDescent="0.2">
      <c r="A382" s="33"/>
      <c r="B382" s="33"/>
      <c r="C382" s="33"/>
      <c r="D382" s="33" t="s">
        <v>394</v>
      </c>
      <c r="E382" s="242"/>
      <c r="F382" s="244"/>
      <c r="G382" s="124"/>
      <c r="H382" s="243"/>
    </row>
    <row r="383" spans="1:8" s="65" customFormat="1" ht="16.5" thickBot="1" x14ac:dyDescent="0.3">
      <c r="A383" s="239">
        <v>9999</v>
      </c>
      <c r="B383" s="13">
        <v>6171</v>
      </c>
      <c r="C383" s="13">
        <v>2329</v>
      </c>
      <c r="D383" s="13" t="s">
        <v>395</v>
      </c>
      <c r="E383" s="240">
        <v>0</v>
      </c>
      <c r="F383" s="241">
        <v>0</v>
      </c>
      <c r="G383" s="117">
        <v>-0.8</v>
      </c>
      <c r="H383" s="116" t="e">
        <f t="shared" ref="H383" si="19">(G383/F383)*100</f>
        <v>#DIV/0!</v>
      </c>
    </row>
    <row r="384" spans="1:8" s="6" customFormat="1" ht="22.5" customHeight="1" thickTop="1" thickBot="1" x14ac:dyDescent="0.3">
      <c r="A384" s="9"/>
      <c r="B384" s="9"/>
      <c r="C384" s="9"/>
      <c r="D384" s="28" t="s">
        <v>396</v>
      </c>
      <c r="E384" s="245">
        <f t="shared" ref="E384:G384" si="20">SUM(E380,E383)</f>
        <v>0</v>
      </c>
      <c r="F384" s="247">
        <f t="shared" si="20"/>
        <v>0</v>
      </c>
      <c r="G384" s="246">
        <f t="shared" si="20"/>
        <v>-0.8</v>
      </c>
      <c r="H384" s="123" t="e">
        <f>(G384/F384)*100</f>
        <v>#DIV/0!</v>
      </c>
    </row>
    <row r="385" spans="1:8" ht="10.7" customHeight="1" x14ac:dyDescent="0.2">
      <c r="A385" s="6"/>
      <c r="B385" s="7"/>
      <c r="C385" s="7"/>
      <c r="D385" s="7"/>
      <c r="E385" s="193"/>
      <c r="F385" s="193"/>
    </row>
    <row r="386" spans="1:8" ht="3" hidden="1" customHeight="1" x14ac:dyDescent="0.2">
      <c r="A386" s="6"/>
      <c r="B386" s="7"/>
      <c r="C386" s="7"/>
      <c r="D386" s="7"/>
      <c r="E386" s="59"/>
      <c r="F386" s="59"/>
    </row>
    <row r="387" spans="1:8" ht="10.5" customHeight="1" thickBot="1" x14ac:dyDescent="0.25">
      <c r="A387" s="6"/>
      <c r="B387" s="6"/>
      <c r="C387" s="6"/>
      <c r="D387" s="6"/>
    </row>
    <row r="388" spans="1:8" ht="15.75" x14ac:dyDescent="0.25">
      <c r="A388" s="24" t="s">
        <v>14</v>
      </c>
      <c r="B388" s="24" t="s">
        <v>419</v>
      </c>
      <c r="C388" s="24" t="s">
        <v>420</v>
      </c>
      <c r="D388" s="23" t="s">
        <v>12</v>
      </c>
      <c r="E388" s="22" t="s">
        <v>11</v>
      </c>
      <c r="F388" s="22" t="s">
        <v>11</v>
      </c>
      <c r="G388" s="22" t="s">
        <v>0</v>
      </c>
      <c r="H388" s="118" t="s">
        <v>363</v>
      </c>
    </row>
    <row r="389" spans="1:8" ht="15.75" customHeight="1" thickBot="1" x14ac:dyDescent="0.3">
      <c r="A389" s="21"/>
      <c r="B389" s="21"/>
      <c r="C389" s="21"/>
      <c r="D389" s="20"/>
      <c r="E389" s="197" t="s">
        <v>10</v>
      </c>
      <c r="F389" s="199" t="s">
        <v>9</v>
      </c>
      <c r="G389" s="235" t="s">
        <v>458</v>
      </c>
      <c r="H389" s="126" t="s">
        <v>364</v>
      </c>
    </row>
    <row r="390" spans="1:8" s="262" customFormat="1" ht="30.75" customHeight="1" thickTop="1" thickBot="1" x14ac:dyDescent="0.3">
      <c r="A390" s="258"/>
      <c r="B390" s="259"/>
      <c r="C390" s="260"/>
      <c r="D390" s="257" t="s">
        <v>15</v>
      </c>
      <c r="E390" s="261">
        <f t="shared" ref="E390:G390" si="21">SUM(E27,E45,E114,E156,E191,E227,E297,E374,E384)</f>
        <v>616843</v>
      </c>
      <c r="F390" s="285">
        <f t="shared" si="21"/>
        <v>663822.9</v>
      </c>
      <c r="G390" s="261">
        <f t="shared" si="21"/>
        <v>381354.00000000006</v>
      </c>
      <c r="H390" s="123">
        <f>(G390/F390)*100</f>
        <v>57.448153716902517</v>
      </c>
    </row>
    <row r="391" spans="1:8" ht="12" customHeight="1" x14ac:dyDescent="0.25">
      <c r="A391" s="8"/>
      <c r="B391" s="27"/>
      <c r="C391" s="26"/>
      <c r="D391" s="25"/>
      <c r="E391" s="209"/>
      <c r="F391" s="209"/>
    </row>
    <row r="392" spans="1:8" ht="15" hidden="1" customHeight="1" x14ac:dyDescent="0.25">
      <c r="A392" s="8"/>
      <c r="B392" s="27"/>
      <c r="C392" s="26"/>
      <c r="D392" s="25"/>
      <c r="E392" s="209"/>
      <c r="F392" s="209"/>
    </row>
    <row r="393" spans="1:8" ht="12.75" hidden="1" customHeight="1" x14ac:dyDescent="0.25">
      <c r="A393" s="8"/>
      <c r="B393" s="27"/>
      <c r="C393" s="26"/>
      <c r="D393" s="25"/>
      <c r="E393" s="209"/>
      <c r="F393" s="209"/>
    </row>
    <row r="394" spans="1:8" ht="12.75" hidden="1" customHeight="1" x14ac:dyDescent="0.25">
      <c r="A394" s="8"/>
      <c r="B394" s="27"/>
      <c r="C394" s="26"/>
      <c r="D394" s="25"/>
      <c r="E394" s="209"/>
      <c r="F394" s="209"/>
    </row>
    <row r="395" spans="1:8" ht="12.75" hidden="1" customHeight="1" x14ac:dyDescent="0.25">
      <c r="A395" s="8"/>
      <c r="B395" s="27"/>
      <c r="C395" s="26"/>
      <c r="D395" s="25"/>
      <c r="E395" s="209"/>
      <c r="F395" s="209"/>
    </row>
    <row r="396" spans="1:8" ht="12.75" hidden="1" customHeight="1" x14ac:dyDescent="0.25">
      <c r="A396" s="8"/>
      <c r="B396" s="27"/>
      <c r="C396" s="26"/>
      <c r="D396" s="25"/>
      <c r="E396" s="209"/>
      <c r="F396" s="209"/>
    </row>
    <row r="397" spans="1:8" ht="12.75" hidden="1" customHeight="1" x14ac:dyDescent="0.25">
      <c r="A397" s="8"/>
      <c r="B397" s="27"/>
      <c r="C397" s="26"/>
      <c r="D397" s="25"/>
      <c r="E397" s="209"/>
      <c r="F397" s="209"/>
    </row>
    <row r="398" spans="1:8" ht="12.75" hidden="1" customHeight="1" x14ac:dyDescent="0.25">
      <c r="A398" s="8"/>
      <c r="B398" s="27"/>
      <c r="C398" s="26"/>
      <c r="D398" s="25"/>
      <c r="E398" s="209"/>
      <c r="F398" s="209"/>
    </row>
    <row r="399" spans="1:8" ht="15" hidden="1" customHeight="1" x14ac:dyDescent="0.25">
      <c r="A399" s="8"/>
      <c r="B399" s="27"/>
      <c r="C399" s="26"/>
      <c r="D399" s="25"/>
      <c r="E399" s="209"/>
      <c r="F399" s="209"/>
    </row>
    <row r="400" spans="1:8" ht="11.25" customHeight="1" thickBot="1" x14ac:dyDescent="0.3">
      <c r="A400" s="8"/>
      <c r="B400" s="27"/>
      <c r="C400" s="26"/>
      <c r="D400" s="25"/>
      <c r="E400" s="209"/>
      <c r="F400" s="209"/>
    </row>
    <row r="401" spans="1:8" ht="15.75" x14ac:dyDescent="0.25">
      <c r="A401" s="24" t="s">
        <v>14</v>
      </c>
      <c r="B401" s="24" t="s">
        <v>419</v>
      </c>
      <c r="C401" s="24" t="s">
        <v>420</v>
      </c>
      <c r="D401" s="23" t="s">
        <v>12</v>
      </c>
      <c r="E401" s="22" t="s">
        <v>11</v>
      </c>
      <c r="F401" s="22" t="s">
        <v>11</v>
      </c>
      <c r="G401" s="22" t="s">
        <v>0</v>
      </c>
      <c r="H401" s="118" t="s">
        <v>363</v>
      </c>
    </row>
    <row r="402" spans="1:8" ht="15.75" customHeight="1" thickBot="1" x14ac:dyDescent="0.3">
      <c r="A402" s="21"/>
      <c r="B402" s="21"/>
      <c r="C402" s="21"/>
      <c r="D402" s="20"/>
      <c r="E402" s="197" t="s">
        <v>10</v>
      </c>
      <c r="F402" s="199" t="s">
        <v>9</v>
      </c>
      <c r="G402" s="235" t="s">
        <v>458</v>
      </c>
      <c r="H402" s="126" t="s">
        <v>364</v>
      </c>
    </row>
    <row r="403" spans="1:8" ht="16.5" customHeight="1" thickTop="1" x14ac:dyDescent="0.25">
      <c r="A403" s="19">
        <v>110</v>
      </c>
      <c r="B403" s="19"/>
      <c r="C403" s="19"/>
      <c r="D403" s="18" t="s">
        <v>8</v>
      </c>
      <c r="E403" s="186"/>
      <c r="F403" s="187"/>
      <c r="G403" s="218"/>
      <c r="H403" s="134"/>
    </row>
    <row r="404" spans="1:8" ht="14.25" customHeight="1" x14ac:dyDescent="0.25">
      <c r="A404" s="17"/>
      <c r="B404" s="17"/>
      <c r="C404" s="17"/>
      <c r="D404" s="8"/>
      <c r="E404" s="186"/>
      <c r="F404" s="188"/>
      <c r="G404" s="214"/>
      <c r="H404" s="120"/>
    </row>
    <row r="405" spans="1:8" ht="15" customHeight="1" x14ac:dyDescent="0.2">
      <c r="A405" s="13"/>
      <c r="B405" s="13"/>
      <c r="C405" s="13">
        <v>8115</v>
      </c>
      <c r="D405" s="12" t="s">
        <v>7</v>
      </c>
      <c r="E405" s="57">
        <v>97901</v>
      </c>
      <c r="F405" s="189">
        <v>54715.6</v>
      </c>
      <c r="G405" s="117">
        <v>24576.1</v>
      </c>
      <c r="H405" s="116">
        <f t="shared" ref="H405:H406" si="22">(G405/F405)*100</f>
        <v>44.916075122999658</v>
      </c>
    </row>
    <row r="406" spans="1:8" ht="15" customHeight="1" x14ac:dyDescent="0.2">
      <c r="A406" s="13"/>
      <c r="B406" s="13"/>
      <c r="C406" s="13">
        <v>8117</v>
      </c>
      <c r="D406" s="12" t="s">
        <v>508</v>
      </c>
      <c r="E406" s="57">
        <v>0</v>
      </c>
      <c r="F406" s="189">
        <v>20245.2</v>
      </c>
      <c r="G406" s="117">
        <v>20245.2</v>
      </c>
      <c r="H406" s="116">
        <f t="shared" si="22"/>
        <v>100</v>
      </c>
    </row>
    <row r="407" spans="1:8" ht="15" hidden="1" customHeight="1" x14ac:dyDescent="0.2">
      <c r="A407" s="13"/>
      <c r="B407" s="13"/>
      <c r="C407" s="13">
        <v>8118</v>
      </c>
      <c r="D407" s="16" t="s">
        <v>386</v>
      </c>
      <c r="E407" s="57">
        <v>0</v>
      </c>
      <c r="F407" s="189">
        <v>0</v>
      </c>
      <c r="G407" s="117">
        <v>0</v>
      </c>
      <c r="H407" s="116" t="e">
        <f>(#REF!/F407)*100</f>
        <v>#REF!</v>
      </c>
    </row>
    <row r="408" spans="1:8" hidden="1" x14ac:dyDescent="0.2">
      <c r="A408" s="13"/>
      <c r="B408" s="13"/>
      <c r="C408" s="13">
        <v>8123</v>
      </c>
      <c r="D408" s="16" t="s">
        <v>6</v>
      </c>
      <c r="E408" s="57">
        <v>0</v>
      </c>
      <c r="F408" s="189">
        <v>0</v>
      </c>
      <c r="G408" s="117">
        <v>0</v>
      </c>
      <c r="H408" s="116" t="e">
        <f>(#REF!/F408)*100</f>
        <v>#REF!</v>
      </c>
    </row>
    <row r="409" spans="1:8" ht="15" customHeight="1" thickBot="1" x14ac:dyDescent="0.25">
      <c r="A409" s="13"/>
      <c r="B409" s="13"/>
      <c r="C409" s="13">
        <v>8124</v>
      </c>
      <c r="D409" s="12" t="s">
        <v>5</v>
      </c>
      <c r="E409" s="57">
        <v>-12000</v>
      </c>
      <c r="F409" s="189">
        <v>-12000</v>
      </c>
      <c r="G409" s="117">
        <v>-7000</v>
      </c>
      <c r="H409" s="116">
        <f t="shared" ref="H409" si="23">(G409/F409)*100</f>
        <v>58.333333333333336</v>
      </c>
    </row>
    <row r="410" spans="1:8" ht="17.25" hidden="1" customHeight="1" x14ac:dyDescent="0.2">
      <c r="A410" s="15"/>
      <c r="B410" s="15"/>
      <c r="C410" s="15">
        <v>8902</v>
      </c>
      <c r="D410" s="14" t="s">
        <v>4</v>
      </c>
      <c r="E410" s="145"/>
      <c r="F410" s="190"/>
      <c r="G410" s="117">
        <v>0</v>
      </c>
      <c r="H410" s="116" t="e">
        <f>(#REF!/F410)*100</f>
        <v>#REF!</v>
      </c>
    </row>
    <row r="411" spans="1:8" ht="18.600000000000001" hidden="1" customHeight="1" x14ac:dyDescent="0.2">
      <c r="A411" s="13"/>
      <c r="B411" s="13"/>
      <c r="C411" s="13">
        <v>8905</v>
      </c>
      <c r="D411" s="12" t="s">
        <v>3</v>
      </c>
      <c r="E411" s="57">
        <v>0</v>
      </c>
      <c r="F411" s="189">
        <v>0</v>
      </c>
      <c r="G411" s="117">
        <v>0</v>
      </c>
      <c r="H411" s="116" t="e">
        <f>(#REF!/F411)*100</f>
        <v>#REF!</v>
      </c>
    </row>
    <row r="412" spans="1:8" ht="19.899999999999999" hidden="1" customHeight="1" thickBot="1" x14ac:dyDescent="0.25">
      <c r="A412" s="33"/>
      <c r="B412" s="33"/>
      <c r="C412" s="33">
        <v>8901</v>
      </c>
      <c r="D412" s="16" t="s">
        <v>2</v>
      </c>
      <c r="E412" s="58"/>
      <c r="F412" s="191"/>
      <c r="G412" s="223"/>
    </row>
    <row r="413" spans="1:8" s="6" customFormat="1" ht="22.5" customHeight="1" thickTop="1" thickBot="1" x14ac:dyDescent="0.3">
      <c r="A413" s="41"/>
      <c r="B413" s="41"/>
      <c r="C413" s="41"/>
      <c r="D413" s="135" t="s">
        <v>1</v>
      </c>
      <c r="E413" s="92">
        <f t="shared" ref="E413:G413" si="24">SUM(E405:E412)</f>
        <v>85901</v>
      </c>
      <c r="F413" s="192">
        <f t="shared" si="24"/>
        <v>62960.800000000003</v>
      </c>
      <c r="G413" s="216">
        <f t="shared" si="24"/>
        <v>37821.300000000003</v>
      </c>
      <c r="H413" s="123">
        <f>(G413/F413)*100</f>
        <v>60.071187151370374</v>
      </c>
    </row>
    <row r="414" spans="1:8" s="6" customFormat="1" ht="22.5" customHeight="1" x14ac:dyDescent="0.25">
      <c r="A414" s="7"/>
      <c r="B414" s="7"/>
      <c r="C414" s="7"/>
      <c r="D414" s="8"/>
      <c r="E414" s="100"/>
      <c r="F414" s="100"/>
      <c r="G414" s="224"/>
    </row>
    <row r="415" spans="1:8" ht="15" customHeight="1" x14ac:dyDescent="0.25">
      <c r="A415" s="6"/>
      <c r="B415" s="6"/>
      <c r="C415" s="6"/>
      <c r="D415" s="8"/>
      <c r="E415" s="100"/>
      <c r="F415" s="100"/>
    </row>
    <row r="416" spans="1:8" x14ac:dyDescent="0.2">
      <c r="A416" s="7"/>
      <c r="B416" s="6"/>
      <c r="C416" s="7"/>
      <c r="D416" s="6"/>
    </row>
    <row r="417" spans="1:6" x14ac:dyDescent="0.2">
      <c r="A417" s="7"/>
      <c r="B417" s="7"/>
      <c r="C417" s="7"/>
      <c r="D417" s="6"/>
    </row>
    <row r="418" spans="1:6" hidden="1" x14ac:dyDescent="0.2">
      <c r="A418" s="4"/>
      <c r="B418" s="4"/>
      <c r="C418" s="4"/>
      <c r="D418" s="2"/>
    </row>
    <row r="419" spans="1:6" x14ac:dyDescent="0.2">
      <c r="A419" s="4"/>
      <c r="B419" s="4"/>
      <c r="C419" s="4"/>
      <c r="D419" s="5"/>
      <c r="E419" s="59"/>
      <c r="F419" s="59"/>
    </row>
    <row r="420" spans="1:6" hidden="1" x14ac:dyDescent="0.2">
      <c r="A420" s="4"/>
      <c r="B420" s="4"/>
      <c r="C420" s="4"/>
      <c r="D420" s="5"/>
      <c r="E420" s="59"/>
      <c r="F420" s="59"/>
    </row>
    <row r="421" spans="1:6" hidden="1" x14ac:dyDescent="0.2">
      <c r="A421" s="4"/>
      <c r="B421" s="4"/>
      <c r="C421" s="4"/>
      <c r="D421" s="4"/>
      <c r="E421" s="210"/>
      <c r="F421" s="210"/>
    </row>
    <row r="422" spans="1:6" hidden="1" x14ac:dyDescent="0.2">
      <c r="A422" s="2"/>
      <c r="B422" s="2"/>
      <c r="C422" s="2"/>
      <c r="D422" s="2"/>
    </row>
    <row r="423" spans="1:6" hidden="1" x14ac:dyDescent="0.2">
      <c r="A423" s="2"/>
      <c r="B423" s="2"/>
      <c r="C423" s="2"/>
      <c r="D423" s="2"/>
    </row>
    <row r="424" spans="1:6" hidden="1" x14ac:dyDescent="0.2">
      <c r="A424" s="2"/>
      <c r="B424" s="2"/>
      <c r="C424" s="2"/>
      <c r="D424" s="2"/>
    </row>
    <row r="425" spans="1:6" hidden="1" x14ac:dyDescent="0.2">
      <c r="A425" s="2"/>
      <c r="B425" s="2"/>
      <c r="C425" s="2"/>
      <c r="D425" s="2"/>
    </row>
    <row r="426" spans="1:6" hidden="1" x14ac:dyDescent="0.2">
      <c r="A426" s="2"/>
      <c r="B426" s="2"/>
      <c r="C426" s="2"/>
      <c r="D426" s="2"/>
    </row>
    <row r="427" spans="1:6" hidden="1" x14ac:dyDescent="0.2">
      <c r="A427" s="2"/>
      <c r="B427" s="2"/>
      <c r="C427" s="2"/>
      <c r="D427" s="2"/>
    </row>
    <row r="428" spans="1:6" ht="15.75" hidden="1" x14ac:dyDescent="0.25">
      <c r="A428" s="2"/>
      <c r="B428" s="2"/>
      <c r="C428" s="2"/>
      <c r="D428" s="3"/>
      <c r="E428" s="211"/>
      <c r="F428" s="211"/>
    </row>
    <row r="429" spans="1:6" hidden="1" x14ac:dyDescent="0.2">
      <c r="A429" s="2"/>
      <c r="B429" s="2"/>
      <c r="C429" s="2"/>
      <c r="D429" s="2"/>
    </row>
    <row r="430" spans="1:6" hidden="1" x14ac:dyDescent="0.2">
      <c r="A430" s="2"/>
      <c r="B430" s="2"/>
      <c r="C430" s="2"/>
      <c r="D430" s="2"/>
    </row>
    <row r="431" spans="1:6" x14ac:dyDescent="0.2">
      <c r="A431" s="2"/>
      <c r="B431" s="2"/>
      <c r="C431" s="2"/>
      <c r="D431" s="2"/>
    </row>
    <row r="432" spans="1:6" x14ac:dyDescent="0.2">
      <c r="A432" s="2"/>
      <c r="B432" s="2"/>
      <c r="C432" s="2"/>
      <c r="D432" s="64"/>
    </row>
    <row r="433" spans="1:6" ht="15.75" hidden="1" x14ac:dyDescent="0.25">
      <c r="A433" s="2"/>
      <c r="B433" s="2"/>
      <c r="C433" s="2"/>
      <c r="D433" s="2"/>
      <c r="E433" s="211"/>
      <c r="F433" s="211"/>
    </row>
    <row r="434" spans="1:6" hidden="1" x14ac:dyDescent="0.2">
      <c r="A434" s="2"/>
      <c r="B434" s="2"/>
      <c r="C434" s="2"/>
      <c r="D434" s="2"/>
    </row>
    <row r="435" spans="1:6" hidden="1" x14ac:dyDescent="0.2">
      <c r="A435" s="2"/>
      <c r="B435" s="2"/>
      <c r="C435" s="2"/>
      <c r="D435" s="2"/>
    </row>
    <row r="436" spans="1:6" hidden="1" x14ac:dyDescent="0.2">
      <c r="A436" s="2"/>
      <c r="B436" s="2"/>
      <c r="C436" s="2"/>
      <c r="D436" s="2"/>
    </row>
    <row r="437" spans="1:6" hidden="1" x14ac:dyDescent="0.2">
      <c r="A437" s="2"/>
      <c r="B437" s="2"/>
      <c r="C437" s="2"/>
      <c r="D437" s="2"/>
      <c r="E437" s="212"/>
      <c r="F437" s="212"/>
    </row>
    <row r="438" spans="1:6" hidden="1" x14ac:dyDescent="0.2">
      <c r="A438" s="2"/>
      <c r="B438" s="2"/>
      <c r="C438" s="2"/>
      <c r="D438" s="2"/>
      <c r="E438" s="212"/>
      <c r="F438" s="212"/>
    </row>
    <row r="439" spans="1:6" hidden="1" x14ac:dyDescent="0.2">
      <c r="A439" s="2"/>
      <c r="B439" s="2"/>
      <c r="C439" s="2"/>
      <c r="D439" s="2"/>
      <c r="E439" s="212"/>
      <c r="F439" s="212"/>
    </row>
    <row r="440" spans="1:6" hidden="1" x14ac:dyDescent="0.2">
      <c r="A440" s="2"/>
      <c r="B440" s="2"/>
      <c r="C440" s="2"/>
      <c r="D440" s="2"/>
      <c r="E440" s="212"/>
      <c r="F440" s="212"/>
    </row>
    <row r="441" spans="1:6" hidden="1" x14ac:dyDescent="0.2">
      <c r="A441" s="2"/>
      <c r="B441" s="2"/>
      <c r="C441" s="2"/>
      <c r="D441" s="2"/>
      <c r="E441" s="212"/>
      <c r="F441" s="212"/>
    </row>
    <row r="442" spans="1:6" hidden="1" x14ac:dyDescent="0.2">
      <c r="A442" s="2"/>
      <c r="B442" s="2"/>
      <c r="C442" s="2"/>
      <c r="D442" s="2"/>
      <c r="E442" s="212"/>
      <c r="F442" s="212"/>
    </row>
    <row r="443" spans="1:6" hidden="1" x14ac:dyDescent="0.2">
      <c r="A443" s="2"/>
      <c r="B443" s="2"/>
      <c r="C443" s="2"/>
      <c r="D443" s="2"/>
      <c r="E443" s="212"/>
      <c r="F443" s="212"/>
    </row>
    <row r="444" spans="1:6" hidden="1" x14ac:dyDescent="0.2">
      <c r="A444" s="2"/>
      <c r="B444" s="2"/>
      <c r="C444" s="2"/>
      <c r="D444" s="2"/>
      <c r="E444" s="212"/>
      <c r="F444" s="212"/>
    </row>
    <row r="445" spans="1:6" hidden="1" x14ac:dyDescent="0.2">
      <c r="A445" s="2"/>
      <c r="B445" s="2"/>
      <c r="C445" s="2"/>
      <c r="D445" s="2"/>
      <c r="E445" s="212"/>
      <c r="F445" s="212"/>
    </row>
    <row r="446" spans="1:6" hidden="1" x14ac:dyDescent="0.2">
      <c r="A446" s="2"/>
      <c r="B446" s="2"/>
      <c r="C446" s="2"/>
      <c r="D446" s="2"/>
      <c r="E446" s="212"/>
      <c r="F446" s="212"/>
    </row>
    <row r="447" spans="1:6" hidden="1" x14ac:dyDescent="0.2">
      <c r="A447" s="2"/>
      <c r="B447" s="2"/>
      <c r="C447" s="2"/>
      <c r="D447" s="2"/>
      <c r="E447" s="212"/>
      <c r="F447" s="212"/>
    </row>
    <row r="448" spans="1:6" hidden="1" x14ac:dyDescent="0.2">
      <c r="A448" s="2"/>
      <c r="B448" s="2"/>
      <c r="C448" s="2"/>
      <c r="D448" s="2"/>
      <c r="E448" s="212"/>
      <c r="F448" s="212"/>
    </row>
    <row r="449" spans="1:6" x14ac:dyDescent="0.2">
      <c r="A449" s="2"/>
      <c r="B449" s="2"/>
      <c r="C449" s="2"/>
      <c r="D449" s="2"/>
      <c r="E449" s="212"/>
      <c r="F449" s="212"/>
    </row>
    <row r="450" spans="1:6" x14ac:dyDescent="0.2">
      <c r="A450" s="2"/>
      <c r="B450" s="2"/>
      <c r="C450" s="2"/>
      <c r="D450" s="2"/>
      <c r="E450" s="212"/>
      <c r="F450" s="212"/>
    </row>
    <row r="451" spans="1:6" x14ac:dyDescent="0.2">
      <c r="A451" s="2"/>
      <c r="B451" s="2"/>
      <c r="C451" s="2"/>
      <c r="D451" s="2"/>
      <c r="E451" s="212"/>
      <c r="F451" s="212"/>
    </row>
    <row r="452" spans="1:6" x14ac:dyDescent="0.2">
      <c r="A452" s="2"/>
      <c r="B452" s="2"/>
      <c r="C452" s="2"/>
      <c r="D452" s="2"/>
      <c r="E452" s="212"/>
      <c r="F452" s="212"/>
    </row>
    <row r="453" spans="1:6" x14ac:dyDescent="0.2">
      <c r="A453" s="2"/>
      <c r="B453" s="2"/>
      <c r="C453" s="2"/>
      <c r="D453" s="2"/>
    </row>
    <row r="454" spans="1:6" x14ac:dyDescent="0.2">
      <c r="A454" s="2"/>
      <c r="B454" s="2"/>
      <c r="C454" s="2"/>
      <c r="D454" s="2"/>
    </row>
    <row r="455" spans="1:6" x14ac:dyDescent="0.2">
      <c r="A455" s="2"/>
      <c r="B455" s="2"/>
      <c r="C455" s="2"/>
      <c r="D455" s="2"/>
    </row>
    <row r="456" spans="1:6" x14ac:dyDescent="0.2">
      <c r="A456" s="2"/>
      <c r="B456" s="2"/>
      <c r="C456" s="2"/>
      <c r="D456" s="2"/>
    </row>
    <row r="457" spans="1:6" x14ac:dyDescent="0.2">
      <c r="A457" s="2"/>
      <c r="B457" s="2"/>
      <c r="C457" s="2"/>
      <c r="D457" s="2"/>
    </row>
    <row r="458" spans="1:6" x14ac:dyDescent="0.2">
      <c r="A458" s="2"/>
      <c r="B458" s="2"/>
      <c r="C458" s="2"/>
      <c r="D458" s="2"/>
    </row>
    <row r="459" spans="1:6" ht="15.75" x14ac:dyDescent="0.25">
      <c r="A459" s="2"/>
      <c r="B459" s="2"/>
      <c r="C459" s="2"/>
      <c r="D459" s="2"/>
      <c r="E459" s="211"/>
      <c r="F459" s="211"/>
    </row>
    <row r="460" spans="1:6" x14ac:dyDescent="0.2">
      <c r="A460" s="2"/>
      <c r="B460" s="2"/>
      <c r="C460" s="2"/>
      <c r="D460" s="2"/>
    </row>
    <row r="461" spans="1:6" x14ac:dyDescent="0.2">
      <c r="A461" s="2"/>
      <c r="B461" s="2"/>
      <c r="C461" s="2"/>
      <c r="D461" s="2"/>
    </row>
    <row r="462" spans="1:6" x14ac:dyDescent="0.2">
      <c r="A462" s="2"/>
      <c r="B462" s="2"/>
      <c r="C462" s="2"/>
      <c r="D462" s="2"/>
    </row>
    <row r="463" spans="1:6" x14ac:dyDescent="0.2">
      <c r="A463" s="2"/>
      <c r="B463" s="2"/>
      <c r="C463" s="2"/>
      <c r="D463" s="2"/>
    </row>
    <row r="464" spans="1:6" x14ac:dyDescent="0.2">
      <c r="A464" s="2"/>
      <c r="B464" s="2"/>
      <c r="C464" s="2"/>
      <c r="D464" s="2"/>
    </row>
    <row r="465" spans="1:6" x14ac:dyDescent="0.2">
      <c r="A465" s="2"/>
      <c r="B465" s="2"/>
      <c r="C465" s="2"/>
      <c r="D465" s="2"/>
    </row>
    <row r="466" spans="1:6" x14ac:dyDescent="0.2">
      <c r="A466" s="2"/>
      <c r="B466" s="2"/>
      <c r="C466" s="2"/>
      <c r="D466" s="2"/>
    </row>
    <row r="467" spans="1:6" x14ac:dyDescent="0.2">
      <c r="A467" s="2"/>
      <c r="B467" s="2"/>
      <c r="C467" s="2"/>
      <c r="D467" s="2"/>
    </row>
    <row r="468" spans="1:6" x14ac:dyDescent="0.2">
      <c r="A468" s="2"/>
      <c r="B468" s="2"/>
      <c r="C468" s="2"/>
      <c r="D468" s="2"/>
    </row>
    <row r="469" spans="1:6" x14ac:dyDescent="0.2">
      <c r="A469" s="2"/>
      <c r="B469" s="2"/>
      <c r="C469" s="2"/>
      <c r="D469" s="2"/>
    </row>
    <row r="470" spans="1:6" x14ac:dyDescent="0.2">
      <c r="A470" s="2"/>
      <c r="B470" s="2"/>
      <c r="C470" s="2"/>
      <c r="D470" s="2"/>
    </row>
    <row r="471" spans="1:6" x14ac:dyDescent="0.2">
      <c r="A471" s="2"/>
      <c r="B471" s="2"/>
      <c r="C471" s="2"/>
      <c r="D471" s="2"/>
    </row>
    <row r="472" spans="1:6" ht="15.75" x14ac:dyDescent="0.25">
      <c r="A472" s="2"/>
      <c r="B472" s="2"/>
      <c r="C472" s="2"/>
      <c r="D472" s="2"/>
      <c r="E472" s="211"/>
      <c r="F472" s="211"/>
    </row>
    <row r="473" spans="1:6" x14ac:dyDescent="0.2">
      <c r="A473" s="2"/>
      <c r="B473" s="2"/>
      <c r="C473" s="2"/>
      <c r="D473" s="2"/>
    </row>
    <row r="474" spans="1:6" x14ac:dyDescent="0.2">
      <c r="A474" s="2"/>
      <c r="B474" s="2"/>
      <c r="C474" s="2"/>
      <c r="D474" s="2"/>
    </row>
    <row r="475" spans="1:6" x14ac:dyDescent="0.2">
      <c r="A475" s="2"/>
      <c r="B475" s="2"/>
      <c r="C475" s="2"/>
      <c r="D475" s="2"/>
    </row>
    <row r="476" spans="1:6" x14ac:dyDescent="0.2">
      <c r="A476" s="2"/>
      <c r="B476" s="2"/>
      <c r="C476" s="2"/>
      <c r="D476" s="2"/>
    </row>
    <row r="477" spans="1:6" x14ac:dyDescent="0.2">
      <c r="A477" s="2"/>
      <c r="B477" s="2"/>
      <c r="C477" s="2"/>
      <c r="D477" s="2"/>
    </row>
    <row r="478" spans="1:6" x14ac:dyDescent="0.2">
      <c r="A478" s="2"/>
      <c r="B478" s="2"/>
      <c r="C478" s="2"/>
      <c r="D478" s="2"/>
    </row>
    <row r="479" spans="1:6" x14ac:dyDescent="0.2">
      <c r="A479" s="2"/>
      <c r="B479" s="2"/>
      <c r="C479" s="2"/>
      <c r="D479" s="2"/>
    </row>
    <row r="480" spans="1:6" x14ac:dyDescent="0.2">
      <c r="A480" s="2"/>
      <c r="B480" s="2"/>
      <c r="C480" s="2"/>
      <c r="D480" s="2"/>
    </row>
    <row r="481" spans="1:6" x14ac:dyDescent="0.2">
      <c r="A481" s="2"/>
      <c r="B481" s="2"/>
      <c r="C481" s="2"/>
      <c r="D481" s="2"/>
    </row>
    <row r="482" spans="1:6" x14ac:dyDescent="0.2">
      <c r="A482" s="2"/>
      <c r="B482" s="2"/>
      <c r="C482" s="2"/>
      <c r="D482" s="2"/>
    </row>
    <row r="483" spans="1:6" x14ac:dyDescent="0.2">
      <c r="A483" s="2"/>
      <c r="B483" s="2"/>
      <c r="C483" s="2"/>
      <c r="D483" s="2"/>
    </row>
    <row r="484" spans="1:6" x14ac:dyDescent="0.2">
      <c r="A484" s="2"/>
      <c r="B484" s="2"/>
      <c r="C484" s="2"/>
      <c r="D484" s="2"/>
    </row>
    <row r="485" spans="1:6" x14ac:dyDescent="0.2">
      <c r="A485" s="2"/>
      <c r="B485" s="2"/>
      <c r="C485" s="2"/>
      <c r="D485" s="2"/>
      <c r="E485" s="212"/>
      <c r="F485" s="212"/>
    </row>
  </sheetData>
  <sortState ref="A86:K128">
    <sortCondition ref="A86"/>
  </sortState>
  <dataConsolidate/>
  <mergeCells count="3">
    <mergeCell ref="A1:C1"/>
    <mergeCell ref="B203:D203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zoomScale="99" zoomScaleNormal="99" zoomScaleSheetLayoutView="100" workbookViewId="0">
      <pane xSplit="5" topLeftCell="F1" activePane="topRight" state="frozen"/>
      <selection pane="topRight" activeCell="F1" sqref="F1:F1048576"/>
    </sheetView>
  </sheetViews>
  <sheetFormatPr defaultColWidth="9.140625" defaultRowHeight="12.75" x14ac:dyDescent="0.2"/>
  <cols>
    <col min="1" max="1" width="6.42578125" style="67" customWidth="1"/>
    <col min="2" max="2" width="8.5703125" style="67" customWidth="1"/>
    <col min="3" max="3" width="66.85546875" style="67" customWidth="1"/>
    <col min="4" max="4" width="15.28515625" style="66" customWidth="1"/>
    <col min="5" max="5" width="14.42578125" style="66" customWidth="1"/>
    <col min="6" max="6" width="14.42578125" style="67" customWidth="1"/>
    <col min="7" max="7" width="8.7109375" style="67" customWidth="1"/>
    <col min="8" max="16384" width="9.140625" style="67"/>
  </cols>
  <sheetData>
    <row r="1" spans="1:7" ht="21" customHeight="1" x14ac:dyDescent="0.25">
      <c r="A1" s="68" t="s">
        <v>94</v>
      </c>
      <c r="B1" s="69"/>
      <c r="C1" s="70"/>
      <c r="D1" s="254"/>
      <c r="E1" s="249"/>
    </row>
    <row r="2" spans="1:7" ht="22.5" customHeight="1" x14ac:dyDescent="0.3">
      <c r="A2" s="68"/>
      <c r="B2" s="69"/>
      <c r="C2" s="110"/>
    </row>
    <row r="3" spans="1:7" s="69" customFormat="1" ht="24" customHeight="1" x14ac:dyDescent="0.3">
      <c r="A3" s="71" t="s">
        <v>308</v>
      </c>
      <c r="B3" s="71"/>
      <c r="C3" s="264" t="s">
        <v>459</v>
      </c>
      <c r="D3" s="250"/>
      <c r="E3" s="250"/>
    </row>
    <row r="4" spans="1:7" s="55" customFormat="1" ht="12.75" hidden="1" customHeight="1" x14ac:dyDescent="0.2">
      <c r="A4" s="72"/>
      <c r="B4" s="73"/>
      <c r="C4" s="72"/>
      <c r="D4" s="59"/>
      <c r="E4" s="59"/>
    </row>
    <row r="5" spans="1:7" s="55" customFormat="1" ht="18" customHeight="1" thickBot="1" x14ac:dyDescent="0.25">
      <c r="A5" s="72"/>
      <c r="B5" s="73"/>
      <c r="C5" s="72"/>
      <c r="D5" s="59"/>
      <c r="E5" s="59"/>
    </row>
    <row r="6" spans="1:7" s="55" customFormat="1" ht="15" customHeight="1" x14ac:dyDescent="0.25">
      <c r="A6" s="111" t="s">
        <v>14</v>
      </c>
      <c r="B6" s="112" t="s">
        <v>13</v>
      </c>
      <c r="C6" s="111" t="s">
        <v>12</v>
      </c>
      <c r="D6" s="251" t="s">
        <v>11</v>
      </c>
      <c r="E6" s="251" t="s">
        <v>11</v>
      </c>
      <c r="F6" s="22" t="s">
        <v>0</v>
      </c>
      <c r="G6" s="118" t="s">
        <v>363</v>
      </c>
    </row>
    <row r="7" spans="1:7" s="55" customFormat="1" ht="21" customHeight="1" thickBot="1" x14ac:dyDescent="0.3">
      <c r="A7" s="113"/>
      <c r="B7" s="114"/>
      <c r="C7" s="115"/>
      <c r="D7" s="252" t="s">
        <v>10</v>
      </c>
      <c r="E7" s="252" t="s">
        <v>9</v>
      </c>
      <c r="F7" s="235" t="s">
        <v>458</v>
      </c>
      <c r="G7" s="119" t="s">
        <v>364</v>
      </c>
    </row>
    <row r="8" spans="1:7" s="55" customFormat="1" ht="18" customHeight="1" thickTop="1" x14ac:dyDescent="0.25">
      <c r="A8" s="263">
        <v>10</v>
      </c>
      <c r="B8" s="263"/>
      <c r="C8" s="98" t="s">
        <v>360</v>
      </c>
      <c r="D8" s="88"/>
      <c r="E8" s="202"/>
      <c r="F8" s="138"/>
      <c r="G8" s="136"/>
    </row>
    <row r="9" spans="1:7" s="55" customFormat="1" ht="15" customHeight="1" x14ac:dyDescent="0.2">
      <c r="A9" s="63"/>
      <c r="B9" s="255">
        <v>2143</v>
      </c>
      <c r="C9" s="63" t="s">
        <v>95</v>
      </c>
      <c r="D9" s="57">
        <v>100</v>
      </c>
      <c r="E9" s="189">
        <v>0</v>
      </c>
      <c r="F9" s="117">
        <v>0</v>
      </c>
      <c r="G9" s="116" t="e">
        <f>(F9/E9)*100</f>
        <v>#DIV/0!</v>
      </c>
    </row>
    <row r="10" spans="1:7" s="55" customFormat="1" ht="15" customHeight="1" x14ac:dyDescent="0.2">
      <c r="A10" s="78"/>
      <c r="B10" s="137">
        <v>2212</v>
      </c>
      <c r="C10" s="77" t="s">
        <v>96</v>
      </c>
      <c r="D10" s="57">
        <v>10942</v>
      </c>
      <c r="E10" s="189">
        <v>6044</v>
      </c>
      <c r="F10" s="117">
        <v>5330.3</v>
      </c>
      <c r="G10" s="116">
        <f t="shared" ref="G10:G24" si="0">(F10/E10)*100</f>
        <v>88.191594970218404</v>
      </c>
    </row>
    <row r="11" spans="1:7" s="55" customFormat="1" ht="15" customHeight="1" x14ac:dyDescent="0.2">
      <c r="A11" s="63"/>
      <c r="B11" s="35">
        <v>2219</v>
      </c>
      <c r="C11" s="76" t="s">
        <v>97</v>
      </c>
      <c r="D11" s="57">
        <v>8425</v>
      </c>
      <c r="E11" s="189">
        <v>4431.5</v>
      </c>
      <c r="F11" s="117">
        <v>1561.5</v>
      </c>
      <c r="G11" s="116">
        <f t="shared" si="0"/>
        <v>35.236375944939638</v>
      </c>
    </row>
    <row r="12" spans="1:7" s="55" customFormat="1" ht="15" customHeight="1" x14ac:dyDescent="0.2">
      <c r="A12" s="63"/>
      <c r="B12" s="255">
        <v>2221</v>
      </c>
      <c r="C12" s="63" t="s">
        <v>98</v>
      </c>
      <c r="D12" s="57">
        <v>85</v>
      </c>
      <c r="E12" s="189">
        <v>107</v>
      </c>
      <c r="F12" s="117">
        <v>102.9</v>
      </c>
      <c r="G12" s="116">
        <f t="shared" si="0"/>
        <v>96.168224299065429</v>
      </c>
    </row>
    <row r="13" spans="1:7" s="55" customFormat="1" ht="15" hidden="1" customHeight="1" x14ac:dyDescent="0.2">
      <c r="A13" s="63"/>
      <c r="B13" s="255">
        <v>3113</v>
      </c>
      <c r="C13" s="63" t="s">
        <v>104</v>
      </c>
      <c r="D13" s="57">
        <v>0</v>
      </c>
      <c r="E13" s="189">
        <v>0</v>
      </c>
      <c r="F13" s="117">
        <v>0</v>
      </c>
      <c r="G13" s="116" t="e">
        <f t="shared" si="0"/>
        <v>#DIV/0!</v>
      </c>
    </row>
    <row r="14" spans="1:7" s="55" customFormat="1" ht="15" customHeight="1" x14ac:dyDescent="0.2">
      <c r="A14" s="63"/>
      <c r="B14" s="35">
        <v>3326</v>
      </c>
      <c r="C14" s="77" t="s">
        <v>413</v>
      </c>
      <c r="D14" s="57">
        <v>50</v>
      </c>
      <c r="E14" s="189">
        <v>0</v>
      </c>
      <c r="F14" s="117">
        <v>0</v>
      </c>
      <c r="G14" s="116" t="e">
        <f t="shared" si="0"/>
        <v>#DIV/0!</v>
      </c>
    </row>
    <row r="15" spans="1:7" s="55" customFormat="1" ht="15" customHeight="1" x14ac:dyDescent="0.2">
      <c r="A15" s="63"/>
      <c r="B15" s="35">
        <v>3421</v>
      </c>
      <c r="C15" s="77" t="s">
        <v>111</v>
      </c>
      <c r="D15" s="57">
        <v>516</v>
      </c>
      <c r="E15" s="189">
        <v>343.3</v>
      </c>
      <c r="F15" s="117">
        <v>212.2</v>
      </c>
      <c r="G15" s="116">
        <f t="shared" si="0"/>
        <v>61.811826390911726</v>
      </c>
    </row>
    <row r="16" spans="1:7" s="55" customFormat="1" ht="15.75" customHeight="1" x14ac:dyDescent="0.2">
      <c r="A16" s="63"/>
      <c r="B16" s="35">
        <v>3631</v>
      </c>
      <c r="C16" s="77" t="s">
        <v>114</v>
      </c>
      <c r="D16" s="57">
        <v>6229</v>
      </c>
      <c r="E16" s="189">
        <v>6207.2</v>
      </c>
      <c r="F16" s="117">
        <v>2992.5</v>
      </c>
      <c r="G16" s="116">
        <f t="shared" si="0"/>
        <v>48.210143059672639</v>
      </c>
    </row>
    <row r="17" spans="1:7" s="55" customFormat="1" ht="15.75" customHeight="1" x14ac:dyDescent="0.2">
      <c r="A17" s="63"/>
      <c r="B17" s="35">
        <v>3632</v>
      </c>
      <c r="C17" s="77" t="s">
        <v>115</v>
      </c>
      <c r="D17" s="57">
        <v>390</v>
      </c>
      <c r="E17" s="189">
        <v>42</v>
      </c>
      <c r="F17" s="117">
        <v>25.2</v>
      </c>
      <c r="G17" s="116">
        <f t="shared" si="0"/>
        <v>60</v>
      </c>
    </row>
    <row r="18" spans="1:7" s="55" customFormat="1" ht="15" customHeight="1" x14ac:dyDescent="0.2">
      <c r="A18" s="63"/>
      <c r="B18" s="255">
        <v>3639</v>
      </c>
      <c r="C18" s="63" t="s">
        <v>404</v>
      </c>
      <c r="D18" s="57">
        <v>11036</v>
      </c>
      <c r="E18" s="189">
        <v>9159.2000000000007</v>
      </c>
      <c r="F18" s="117">
        <v>7309.5</v>
      </c>
      <c r="G18" s="116">
        <f t="shared" si="0"/>
        <v>79.805004803913008</v>
      </c>
    </row>
    <row r="19" spans="1:7" s="55" customFormat="1" ht="15" customHeight="1" x14ac:dyDescent="0.2">
      <c r="A19" s="63"/>
      <c r="B19" s="35">
        <v>3722</v>
      </c>
      <c r="C19" s="77" t="s">
        <v>119</v>
      </c>
      <c r="D19" s="57">
        <v>23660</v>
      </c>
      <c r="E19" s="189">
        <v>28327.599999999999</v>
      </c>
      <c r="F19" s="117">
        <v>18438.8</v>
      </c>
      <c r="G19" s="116">
        <f t="shared" si="0"/>
        <v>65.091289060845256</v>
      </c>
    </row>
    <row r="20" spans="1:7" s="55" customFormat="1" ht="15" hidden="1" customHeight="1" x14ac:dyDescent="0.2">
      <c r="A20" s="63"/>
      <c r="B20" s="35">
        <v>3726</v>
      </c>
      <c r="C20" s="76" t="s">
        <v>120</v>
      </c>
      <c r="D20" s="57">
        <v>0</v>
      </c>
      <c r="E20" s="189">
        <v>0</v>
      </c>
      <c r="F20" s="117">
        <v>0</v>
      </c>
      <c r="G20" s="116" t="e">
        <f t="shared" si="0"/>
        <v>#DIV/0!</v>
      </c>
    </row>
    <row r="21" spans="1:7" s="55" customFormat="1" ht="15" customHeight="1" x14ac:dyDescent="0.2">
      <c r="A21" s="63"/>
      <c r="B21" s="90">
        <v>3745</v>
      </c>
      <c r="C21" s="80" t="s">
        <v>123</v>
      </c>
      <c r="D21" s="57">
        <v>16014</v>
      </c>
      <c r="E21" s="189">
        <v>17465</v>
      </c>
      <c r="F21" s="117">
        <v>11267.1</v>
      </c>
      <c r="G21" s="116">
        <f t="shared" si="0"/>
        <v>64.512453478385339</v>
      </c>
    </row>
    <row r="22" spans="1:7" s="55" customFormat="1" ht="15" customHeight="1" x14ac:dyDescent="0.2">
      <c r="A22" s="63"/>
      <c r="B22" s="35">
        <v>4349</v>
      </c>
      <c r="C22" s="63" t="s">
        <v>523</v>
      </c>
      <c r="D22" s="57">
        <v>0</v>
      </c>
      <c r="E22" s="189">
        <v>2324.6999999999998</v>
      </c>
      <c r="F22" s="117">
        <v>0</v>
      </c>
      <c r="G22" s="116">
        <f t="shared" si="0"/>
        <v>0</v>
      </c>
    </row>
    <row r="23" spans="1:7" s="55" customFormat="1" ht="15" customHeight="1" thickBot="1" x14ac:dyDescent="0.25">
      <c r="A23" s="143"/>
      <c r="B23" s="286">
        <v>6171</v>
      </c>
      <c r="C23" s="79" t="s">
        <v>140</v>
      </c>
      <c r="D23" s="145">
        <v>17830</v>
      </c>
      <c r="E23" s="190">
        <v>16230.2</v>
      </c>
      <c r="F23" s="117">
        <v>6825.1</v>
      </c>
      <c r="G23" s="125">
        <f t="shared" si="0"/>
        <v>42.051853951276016</v>
      </c>
    </row>
    <row r="24" spans="1:7" s="55" customFormat="1" ht="22.5" customHeight="1" thickTop="1" thickBot="1" x14ac:dyDescent="0.3">
      <c r="A24" s="83"/>
      <c r="B24" s="84"/>
      <c r="C24" s="94" t="s">
        <v>355</v>
      </c>
      <c r="D24" s="92">
        <f>SUM(D8:D23)</f>
        <v>95277</v>
      </c>
      <c r="E24" s="192">
        <f>SUM(E8:E23)</f>
        <v>90681.7</v>
      </c>
      <c r="F24" s="216">
        <f t="shared" ref="F24" si="1">SUM(F8:F23)</f>
        <v>54065.099999999991</v>
      </c>
      <c r="G24" s="123">
        <f t="shared" si="0"/>
        <v>59.620739355349528</v>
      </c>
    </row>
    <row r="25" spans="1:7" s="55" customFormat="1" ht="12.75" customHeight="1" x14ac:dyDescent="0.2">
      <c r="A25" s="72"/>
      <c r="B25" s="73"/>
      <c r="C25" s="72"/>
      <c r="D25" s="59"/>
      <c r="E25" s="59"/>
    </row>
    <row r="26" spans="1:7" s="55" customFormat="1" ht="12.75" customHeight="1" thickBot="1" x14ac:dyDescent="0.25">
      <c r="A26" s="72"/>
      <c r="B26" s="73"/>
      <c r="C26" s="72"/>
      <c r="D26" s="59"/>
      <c r="E26" s="59"/>
    </row>
    <row r="27" spans="1:7" s="55" customFormat="1" ht="15.75" x14ac:dyDescent="0.25">
      <c r="A27" s="111" t="s">
        <v>14</v>
      </c>
      <c r="B27" s="112" t="s">
        <v>13</v>
      </c>
      <c r="C27" s="111" t="s">
        <v>12</v>
      </c>
      <c r="D27" s="251" t="s">
        <v>11</v>
      </c>
      <c r="E27" s="251" t="s">
        <v>11</v>
      </c>
      <c r="F27" s="22" t="s">
        <v>0</v>
      </c>
      <c r="G27" s="118" t="s">
        <v>363</v>
      </c>
    </row>
    <row r="28" spans="1:7" s="55" customFormat="1" ht="15.75" customHeight="1" thickBot="1" x14ac:dyDescent="0.3">
      <c r="A28" s="113"/>
      <c r="B28" s="114"/>
      <c r="C28" s="115"/>
      <c r="D28" s="252" t="s">
        <v>10</v>
      </c>
      <c r="E28" s="252" t="s">
        <v>9</v>
      </c>
      <c r="F28" s="235" t="s">
        <v>458</v>
      </c>
      <c r="G28" s="119" t="s">
        <v>364</v>
      </c>
    </row>
    <row r="29" spans="1:7" s="55" customFormat="1" ht="16.5" customHeight="1" thickTop="1" x14ac:dyDescent="0.25">
      <c r="A29" s="61">
        <v>20</v>
      </c>
      <c r="B29" s="61"/>
      <c r="C29" s="91" t="s">
        <v>460</v>
      </c>
      <c r="D29" s="56"/>
      <c r="E29" s="203"/>
      <c r="F29" s="138"/>
      <c r="G29" s="136"/>
    </row>
    <row r="30" spans="1:7" s="55" customFormat="1" ht="16.5" customHeight="1" x14ac:dyDescent="0.2">
      <c r="A30" s="60"/>
      <c r="B30" s="60"/>
      <c r="C30" s="62"/>
      <c r="D30" s="57"/>
      <c r="E30" s="189"/>
      <c r="F30" s="139"/>
      <c r="G30" s="63"/>
    </row>
    <row r="31" spans="1:7" s="55" customFormat="1" ht="15" hidden="1" customHeight="1" x14ac:dyDescent="0.2">
      <c r="A31" s="63"/>
      <c r="B31" s="75">
        <v>3541</v>
      </c>
      <c r="C31" s="63" t="s">
        <v>154</v>
      </c>
      <c r="D31" s="57">
        <v>0</v>
      </c>
      <c r="E31" s="189">
        <v>0</v>
      </c>
      <c r="F31" s="117">
        <v>0</v>
      </c>
      <c r="G31" s="125" t="e">
        <f>(#REF!/E31)*100</f>
        <v>#REF!</v>
      </c>
    </row>
    <row r="32" spans="1:7" s="55" customFormat="1" ht="15" customHeight="1" x14ac:dyDescent="0.2">
      <c r="A32" s="63"/>
      <c r="B32" s="75">
        <v>3599</v>
      </c>
      <c r="C32" s="63" t="s">
        <v>155</v>
      </c>
      <c r="D32" s="57">
        <v>5</v>
      </c>
      <c r="E32" s="189">
        <v>5</v>
      </c>
      <c r="F32" s="117">
        <v>1.8</v>
      </c>
      <c r="G32" s="116">
        <f t="shared" ref="G32:G58" si="2">(F32/E32)*100</f>
        <v>36</v>
      </c>
    </row>
    <row r="33" spans="1:7" s="55" customFormat="1" ht="15" hidden="1" customHeight="1" x14ac:dyDescent="0.2">
      <c r="A33" s="63"/>
      <c r="B33" s="75">
        <v>4193</v>
      </c>
      <c r="C33" s="63" t="s">
        <v>156</v>
      </c>
      <c r="D33" s="57">
        <v>0</v>
      </c>
      <c r="E33" s="189">
        <v>0</v>
      </c>
      <c r="F33" s="117">
        <v>0</v>
      </c>
      <c r="G33" s="116" t="e">
        <f t="shared" si="2"/>
        <v>#DIV/0!</v>
      </c>
    </row>
    <row r="34" spans="1:7" s="55" customFormat="1" ht="15" hidden="1" customHeight="1" x14ac:dyDescent="0.2">
      <c r="A34" s="63"/>
      <c r="B34" s="75">
        <v>3900</v>
      </c>
      <c r="C34" s="63" t="s">
        <v>425</v>
      </c>
      <c r="D34" s="57">
        <v>0</v>
      </c>
      <c r="E34" s="189">
        <v>0</v>
      </c>
      <c r="F34" s="117">
        <v>0</v>
      </c>
      <c r="G34" s="116" t="e">
        <f t="shared" si="2"/>
        <v>#DIV/0!</v>
      </c>
    </row>
    <row r="35" spans="1:7" s="55" customFormat="1" ht="15" x14ac:dyDescent="0.2">
      <c r="A35" s="82"/>
      <c r="B35" s="75">
        <v>4312</v>
      </c>
      <c r="C35" s="63" t="s">
        <v>266</v>
      </c>
      <c r="D35" s="57">
        <v>34</v>
      </c>
      <c r="E35" s="189">
        <v>34</v>
      </c>
      <c r="F35" s="117">
        <v>0</v>
      </c>
      <c r="G35" s="116">
        <f t="shared" si="2"/>
        <v>0</v>
      </c>
    </row>
    <row r="36" spans="1:7" s="55" customFormat="1" ht="15" x14ac:dyDescent="0.2">
      <c r="A36" s="82"/>
      <c r="B36" s="75">
        <v>4319</v>
      </c>
      <c r="C36" s="63" t="s">
        <v>327</v>
      </c>
      <c r="D36" s="57">
        <v>464</v>
      </c>
      <c r="E36" s="189">
        <v>464</v>
      </c>
      <c r="F36" s="117">
        <v>253.8</v>
      </c>
      <c r="G36" s="116">
        <f t="shared" si="2"/>
        <v>54.698275862068968</v>
      </c>
    </row>
    <row r="37" spans="1:7" s="55" customFormat="1" ht="15" x14ac:dyDescent="0.2">
      <c r="A37" s="82"/>
      <c r="B37" s="75">
        <v>4329</v>
      </c>
      <c r="C37" s="63" t="s">
        <v>157</v>
      </c>
      <c r="D37" s="57">
        <v>15</v>
      </c>
      <c r="E37" s="189">
        <v>77.099999999999994</v>
      </c>
      <c r="F37" s="117">
        <v>77</v>
      </c>
      <c r="G37" s="116">
        <f t="shared" si="2"/>
        <v>99.870298313878095</v>
      </c>
    </row>
    <row r="38" spans="1:7" s="55" customFormat="1" ht="15" hidden="1" x14ac:dyDescent="0.2">
      <c r="A38" s="63"/>
      <c r="B38" s="75">
        <v>4333</v>
      </c>
      <c r="C38" s="63" t="s">
        <v>158</v>
      </c>
      <c r="D38" s="57">
        <v>0</v>
      </c>
      <c r="E38" s="189">
        <v>0</v>
      </c>
      <c r="F38" s="117">
        <v>0</v>
      </c>
      <c r="G38" s="116" t="e">
        <f t="shared" si="2"/>
        <v>#DIV/0!</v>
      </c>
    </row>
    <row r="39" spans="1:7" s="55" customFormat="1" ht="15" x14ac:dyDescent="0.2">
      <c r="A39" s="63"/>
      <c r="B39" s="75">
        <v>4339</v>
      </c>
      <c r="C39" s="63" t="s">
        <v>159</v>
      </c>
      <c r="D39" s="57">
        <v>4244</v>
      </c>
      <c r="E39" s="189">
        <v>7716.8</v>
      </c>
      <c r="F39" s="117">
        <v>3461.3</v>
      </c>
      <c r="G39" s="116">
        <f t="shared" si="2"/>
        <v>44.854084594650637</v>
      </c>
    </row>
    <row r="40" spans="1:7" s="55" customFormat="1" ht="15" customHeight="1" x14ac:dyDescent="0.2">
      <c r="A40" s="63"/>
      <c r="B40" s="75">
        <v>4342</v>
      </c>
      <c r="C40" s="63" t="s">
        <v>160</v>
      </c>
      <c r="D40" s="57">
        <v>20</v>
      </c>
      <c r="E40" s="189">
        <v>560.1</v>
      </c>
      <c r="F40" s="117">
        <v>44.1</v>
      </c>
      <c r="G40" s="116">
        <f t="shared" si="2"/>
        <v>7.8735940010712362</v>
      </c>
    </row>
    <row r="41" spans="1:7" s="55" customFormat="1" ht="15" customHeight="1" x14ac:dyDescent="0.2">
      <c r="A41" s="63"/>
      <c r="B41" s="75">
        <v>4343</v>
      </c>
      <c r="C41" s="63" t="s">
        <v>161</v>
      </c>
      <c r="D41" s="57">
        <v>50</v>
      </c>
      <c r="E41" s="189">
        <v>0</v>
      </c>
      <c r="F41" s="117">
        <v>0</v>
      </c>
      <c r="G41" s="116" t="e">
        <f t="shared" si="2"/>
        <v>#DIV/0!</v>
      </c>
    </row>
    <row r="42" spans="1:7" s="55" customFormat="1" ht="15" customHeight="1" x14ac:dyDescent="0.2">
      <c r="A42" s="63"/>
      <c r="B42" s="75">
        <v>4344</v>
      </c>
      <c r="C42" s="63" t="s">
        <v>283</v>
      </c>
      <c r="D42" s="57">
        <v>78</v>
      </c>
      <c r="E42" s="189">
        <v>229</v>
      </c>
      <c r="F42" s="117">
        <v>228.8</v>
      </c>
      <c r="G42" s="116">
        <f t="shared" si="2"/>
        <v>99.912663755458524</v>
      </c>
    </row>
    <row r="43" spans="1:7" s="55" customFormat="1" ht="15" customHeight="1" x14ac:dyDescent="0.2">
      <c r="A43" s="63"/>
      <c r="B43" s="75">
        <v>4349</v>
      </c>
      <c r="C43" s="63" t="s">
        <v>162</v>
      </c>
      <c r="D43" s="57">
        <v>2630</v>
      </c>
      <c r="E43" s="189">
        <v>1610.8</v>
      </c>
      <c r="F43" s="117">
        <v>1215.9000000000001</v>
      </c>
      <c r="G43" s="116">
        <f t="shared" si="2"/>
        <v>75.48423143779489</v>
      </c>
    </row>
    <row r="44" spans="1:7" s="55" customFormat="1" ht="15" customHeight="1" x14ac:dyDescent="0.2">
      <c r="A44" s="82"/>
      <c r="B44" s="86">
        <v>4351</v>
      </c>
      <c r="C44" s="82" t="s">
        <v>163</v>
      </c>
      <c r="D44" s="57">
        <v>1621</v>
      </c>
      <c r="E44" s="189">
        <v>1702.6</v>
      </c>
      <c r="F44" s="117">
        <v>1702.2</v>
      </c>
      <c r="G44" s="116">
        <f t="shared" si="2"/>
        <v>99.976506519440861</v>
      </c>
    </row>
    <row r="45" spans="1:7" s="55" customFormat="1" ht="15" hidden="1" customHeight="1" x14ac:dyDescent="0.2">
      <c r="A45" s="82"/>
      <c r="B45" s="86">
        <v>4353</v>
      </c>
      <c r="C45" s="82" t="s">
        <v>322</v>
      </c>
      <c r="D45" s="57">
        <v>0</v>
      </c>
      <c r="E45" s="189">
        <v>0</v>
      </c>
      <c r="F45" s="117">
        <v>0</v>
      </c>
      <c r="G45" s="116" t="e">
        <f t="shared" si="2"/>
        <v>#DIV/0!</v>
      </c>
    </row>
    <row r="46" spans="1:7" s="55" customFormat="1" ht="15" customHeight="1" x14ac:dyDescent="0.2">
      <c r="A46" s="82"/>
      <c r="B46" s="86">
        <v>4356</v>
      </c>
      <c r="C46" s="82" t="s">
        <v>267</v>
      </c>
      <c r="D46" s="57">
        <v>164</v>
      </c>
      <c r="E46" s="189">
        <v>164</v>
      </c>
      <c r="F46" s="117">
        <v>163</v>
      </c>
      <c r="G46" s="116">
        <f t="shared" si="2"/>
        <v>99.390243902439025</v>
      </c>
    </row>
    <row r="47" spans="1:7" s="55" customFormat="1" ht="15" customHeight="1" x14ac:dyDescent="0.2">
      <c r="A47" s="82"/>
      <c r="B47" s="86">
        <v>4357</v>
      </c>
      <c r="C47" s="82" t="s">
        <v>268</v>
      </c>
      <c r="D47" s="57">
        <v>515</v>
      </c>
      <c r="E47" s="189">
        <v>515</v>
      </c>
      <c r="F47" s="117">
        <v>514.4</v>
      </c>
      <c r="G47" s="116">
        <f t="shared" si="2"/>
        <v>99.883495145631059</v>
      </c>
    </row>
    <row r="48" spans="1:7" s="55" customFormat="1" ht="15" customHeight="1" x14ac:dyDescent="0.2">
      <c r="A48" s="82"/>
      <c r="B48" s="86">
        <v>4358</v>
      </c>
      <c r="C48" s="82" t="s">
        <v>271</v>
      </c>
      <c r="D48" s="57">
        <v>218</v>
      </c>
      <c r="E48" s="189">
        <v>218</v>
      </c>
      <c r="F48" s="117">
        <v>217.9</v>
      </c>
      <c r="G48" s="116">
        <f t="shared" si="2"/>
        <v>99.954128440366972</v>
      </c>
    </row>
    <row r="49" spans="1:7" s="55" customFormat="1" ht="15" customHeight="1" x14ac:dyDescent="0.2">
      <c r="A49" s="82"/>
      <c r="B49" s="86">
        <v>4359</v>
      </c>
      <c r="C49" s="82" t="s">
        <v>270</v>
      </c>
      <c r="D49" s="57">
        <v>44</v>
      </c>
      <c r="E49" s="189">
        <v>50.5</v>
      </c>
      <c r="F49" s="117">
        <v>50.1</v>
      </c>
      <c r="G49" s="116">
        <f t="shared" si="2"/>
        <v>99.207920792079207</v>
      </c>
    </row>
    <row r="50" spans="1:7" s="55" customFormat="1" ht="15" customHeight="1" x14ac:dyDescent="0.2">
      <c r="A50" s="63"/>
      <c r="B50" s="75">
        <v>4371</v>
      </c>
      <c r="C50" s="93" t="s">
        <v>164</v>
      </c>
      <c r="D50" s="57">
        <v>34</v>
      </c>
      <c r="E50" s="189">
        <v>44</v>
      </c>
      <c r="F50" s="117">
        <v>24</v>
      </c>
      <c r="G50" s="116">
        <f t="shared" si="2"/>
        <v>54.54545454545454</v>
      </c>
    </row>
    <row r="51" spans="1:7" s="55" customFormat="1" ht="15" x14ac:dyDescent="0.2">
      <c r="A51" s="63"/>
      <c r="B51" s="75">
        <v>4372</v>
      </c>
      <c r="C51" s="63" t="s">
        <v>284</v>
      </c>
      <c r="D51" s="57">
        <v>33</v>
      </c>
      <c r="E51" s="189">
        <v>3</v>
      </c>
      <c r="F51" s="117">
        <v>0</v>
      </c>
      <c r="G51" s="116">
        <f t="shared" si="2"/>
        <v>0</v>
      </c>
    </row>
    <row r="52" spans="1:7" s="55" customFormat="1" ht="15" x14ac:dyDescent="0.2">
      <c r="A52" s="63"/>
      <c r="B52" s="75">
        <v>4374</v>
      </c>
      <c r="C52" s="63" t="s">
        <v>165</v>
      </c>
      <c r="D52" s="57">
        <v>99</v>
      </c>
      <c r="E52" s="189">
        <v>99</v>
      </c>
      <c r="F52" s="117">
        <v>98.3</v>
      </c>
      <c r="G52" s="116">
        <f t="shared" si="2"/>
        <v>99.292929292929287</v>
      </c>
    </row>
    <row r="53" spans="1:7" s="55" customFormat="1" ht="15" x14ac:dyDescent="0.2">
      <c r="A53" s="63"/>
      <c r="B53" s="86">
        <v>4376</v>
      </c>
      <c r="C53" s="82" t="s">
        <v>410</v>
      </c>
      <c r="D53" s="57">
        <v>202</v>
      </c>
      <c r="E53" s="189">
        <v>202</v>
      </c>
      <c r="F53" s="117">
        <v>201.8</v>
      </c>
      <c r="G53" s="116">
        <f t="shared" si="2"/>
        <v>99.900990099009917</v>
      </c>
    </row>
    <row r="54" spans="1:7" s="55" customFormat="1" ht="15" x14ac:dyDescent="0.2">
      <c r="A54" s="63"/>
      <c r="B54" s="86">
        <v>4377</v>
      </c>
      <c r="C54" s="82" t="s">
        <v>472</v>
      </c>
      <c r="D54" s="57">
        <v>0</v>
      </c>
      <c r="E54" s="189">
        <v>5</v>
      </c>
      <c r="F54" s="117">
        <v>5</v>
      </c>
      <c r="G54" s="116">
        <f t="shared" si="2"/>
        <v>100</v>
      </c>
    </row>
    <row r="55" spans="1:7" s="55" customFormat="1" ht="15" x14ac:dyDescent="0.2">
      <c r="A55" s="63"/>
      <c r="B55" s="86">
        <v>4378</v>
      </c>
      <c r="C55" s="82" t="s">
        <v>285</v>
      </c>
      <c r="D55" s="57">
        <v>81</v>
      </c>
      <c r="E55" s="189">
        <v>266.3</v>
      </c>
      <c r="F55" s="117">
        <v>266.10000000000002</v>
      </c>
      <c r="G55" s="116">
        <f t="shared" si="2"/>
        <v>99.924896733007898</v>
      </c>
    </row>
    <row r="56" spans="1:7" s="55" customFormat="1" ht="15" x14ac:dyDescent="0.2">
      <c r="A56" s="82"/>
      <c r="B56" s="86">
        <v>4379</v>
      </c>
      <c r="C56" s="82" t="s">
        <v>272</v>
      </c>
      <c r="D56" s="57">
        <v>4594</v>
      </c>
      <c r="E56" s="189">
        <v>8969.4</v>
      </c>
      <c r="F56" s="117">
        <v>3024.7</v>
      </c>
      <c r="G56" s="116">
        <f t="shared" si="2"/>
        <v>33.72243405355988</v>
      </c>
    </row>
    <row r="57" spans="1:7" s="55" customFormat="1" ht="15" x14ac:dyDescent="0.2">
      <c r="A57" s="82"/>
      <c r="B57" s="86">
        <v>4399</v>
      </c>
      <c r="C57" s="82" t="s">
        <v>166</v>
      </c>
      <c r="D57" s="57">
        <v>2505</v>
      </c>
      <c r="E57" s="189">
        <v>3753.3</v>
      </c>
      <c r="F57" s="117">
        <v>1321.3</v>
      </c>
      <c r="G57" s="116">
        <f t="shared" si="2"/>
        <v>35.203687421735538</v>
      </c>
    </row>
    <row r="58" spans="1:7" s="55" customFormat="1" ht="17.25" customHeight="1" x14ac:dyDescent="0.2">
      <c r="A58" s="60"/>
      <c r="B58" s="60">
        <v>6402</v>
      </c>
      <c r="C58" s="76" t="s">
        <v>141</v>
      </c>
      <c r="D58" s="57">
        <v>0</v>
      </c>
      <c r="E58" s="189">
        <v>705.2</v>
      </c>
      <c r="F58" s="117">
        <v>705.2</v>
      </c>
      <c r="G58" s="116">
        <f t="shared" si="2"/>
        <v>100</v>
      </c>
    </row>
    <row r="59" spans="1:7" s="55" customFormat="1" ht="15.75" customHeight="1" thickBot="1" x14ac:dyDescent="0.25">
      <c r="A59" s="85"/>
      <c r="B59" s="85"/>
      <c r="C59" s="79"/>
      <c r="D59" s="58"/>
      <c r="E59" s="191"/>
      <c r="F59" s="140"/>
      <c r="G59" s="79"/>
    </row>
    <row r="60" spans="1:7" s="55" customFormat="1" ht="18.75" customHeight="1" thickTop="1" thickBot="1" x14ac:dyDescent="0.3">
      <c r="A60" s="83"/>
      <c r="B60" s="84"/>
      <c r="C60" s="94" t="s">
        <v>471</v>
      </c>
      <c r="D60" s="92">
        <f t="shared" ref="D60:F60" si="3">SUM(D31:D59)</f>
        <v>17650</v>
      </c>
      <c r="E60" s="92">
        <f t="shared" si="3"/>
        <v>27394.1</v>
      </c>
      <c r="F60" s="216">
        <f t="shared" si="3"/>
        <v>13576.7</v>
      </c>
      <c r="G60" s="123">
        <f t="shared" ref="G60" si="4">(F60/E60)*100</f>
        <v>49.560671823494843</v>
      </c>
    </row>
    <row r="61" spans="1:7" s="55" customFormat="1" ht="12.75" customHeight="1" x14ac:dyDescent="0.2">
      <c r="A61" s="72"/>
      <c r="B61" s="73"/>
      <c r="C61" s="72"/>
      <c r="D61" s="59"/>
      <c r="E61" s="59"/>
    </row>
    <row r="62" spans="1:7" s="55" customFormat="1" ht="12.75" customHeight="1" x14ac:dyDescent="0.2">
      <c r="A62" s="72"/>
      <c r="B62" s="73"/>
      <c r="C62" s="72"/>
      <c r="D62" s="59"/>
      <c r="E62" s="59"/>
    </row>
    <row r="63" spans="1:7" s="55" customFormat="1" ht="21" customHeight="1" thickBot="1" x14ac:dyDescent="0.25">
      <c r="A63" s="72"/>
      <c r="B63" s="73"/>
      <c r="C63" s="72"/>
      <c r="D63" s="250"/>
      <c r="E63" s="250"/>
    </row>
    <row r="64" spans="1:7" s="55" customFormat="1" ht="15.75" x14ac:dyDescent="0.25">
      <c r="A64" s="111" t="s">
        <v>14</v>
      </c>
      <c r="B64" s="112" t="s">
        <v>13</v>
      </c>
      <c r="C64" s="111" t="s">
        <v>12</v>
      </c>
      <c r="D64" s="251" t="s">
        <v>11</v>
      </c>
      <c r="E64" s="251" t="s">
        <v>11</v>
      </c>
      <c r="F64" s="22" t="s">
        <v>0</v>
      </c>
      <c r="G64" s="118" t="s">
        <v>363</v>
      </c>
    </row>
    <row r="65" spans="1:7" s="55" customFormat="1" ht="15.75" customHeight="1" thickBot="1" x14ac:dyDescent="0.3">
      <c r="A65" s="113"/>
      <c r="B65" s="114"/>
      <c r="C65" s="115"/>
      <c r="D65" s="252" t="s">
        <v>10</v>
      </c>
      <c r="E65" s="252" t="s">
        <v>9</v>
      </c>
      <c r="F65" s="235" t="s">
        <v>458</v>
      </c>
      <c r="G65" s="119" t="s">
        <v>364</v>
      </c>
    </row>
    <row r="66" spans="1:7" s="55" customFormat="1" ht="16.5" customHeight="1" thickTop="1" x14ac:dyDescent="0.25">
      <c r="A66" s="61">
        <v>30</v>
      </c>
      <c r="B66" s="61"/>
      <c r="C66" s="91" t="s">
        <v>90</v>
      </c>
      <c r="D66" s="56"/>
      <c r="E66" s="203"/>
      <c r="F66" s="138"/>
      <c r="G66" s="136"/>
    </row>
    <row r="67" spans="1:7" s="55" customFormat="1" ht="16.5" customHeight="1" x14ac:dyDescent="0.2">
      <c r="A67" s="60"/>
      <c r="B67" s="60"/>
      <c r="C67" s="62"/>
      <c r="D67" s="57"/>
      <c r="E67" s="189"/>
      <c r="F67" s="139"/>
      <c r="G67" s="63"/>
    </row>
    <row r="68" spans="1:7" s="55" customFormat="1" ht="15" hidden="1" x14ac:dyDescent="0.2">
      <c r="A68" s="63"/>
      <c r="B68" s="60">
        <v>3341</v>
      </c>
      <c r="C68" s="72" t="s">
        <v>128</v>
      </c>
      <c r="D68" s="57">
        <v>0</v>
      </c>
      <c r="E68" s="189">
        <v>0</v>
      </c>
      <c r="F68" s="117">
        <v>0</v>
      </c>
      <c r="G68" s="116" t="e">
        <f>(#REF!/E68)*100</f>
        <v>#REF!</v>
      </c>
    </row>
    <row r="69" spans="1:7" s="55" customFormat="1" ht="15.75" hidden="1" customHeight="1" x14ac:dyDescent="0.2">
      <c r="A69" s="63"/>
      <c r="B69" s="60">
        <v>3319</v>
      </c>
      <c r="C69" s="76" t="s">
        <v>414</v>
      </c>
      <c r="D69" s="57">
        <v>0</v>
      </c>
      <c r="E69" s="189">
        <v>0</v>
      </c>
      <c r="F69" s="117">
        <v>0</v>
      </c>
      <c r="G69" s="116" t="e">
        <f>(#REF!/E69)*100</f>
        <v>#REF!</v>
      </c>
    </row>
    <row r="70" spans="1:7" s="55" customFormat="1" ht="15.75" hidden="1" customHeight="1" x14ac:dyDescent="0.2">
      <c r="A70" s="63"/>
      <c r="B70" s="60">
        <v>3326</v>
      </c>
      <c r="C70" s="76" t="s">
        <v>413</v>
      </c>
      <c r="D70" s="57">
        <v>0</v>
      </c>
      <c r="E70" s="189">
        <v>0</v>
      </c>
      <c r="F70" s="117">
        <v>0</v>
      </c>
      <c r="G70" s="116" t="e">
        <f>(#REF!/E70)*100</f>
        <v>#REF!</v>
      </c>
    </row>
    <row r="71" spans="1:7" s="55" customFormat="1" ht="15.75" customHeight="1" x14ac:dyDescent="0.2">
      <c r="A71" s="63"/>
      <c r="B71" s="60">
        <v>3349</v>
      </c>
      <c r="C71" s="76" t="s">
        <v>129</v>
      </c>
      <c r="D71" s="57">
        <v>870</v>
      </c>
      <c r="E71" s="189">
        <v>870</v>
      </c>
      <c r="F71" s="117">
        <v>313.3</v>
      </c>
      <c r="G71" s="116">
        <f t="shared" ref="G71:G90" si="5">(F71/E71)*100</f>
        <v>36.011494252873568</v>
      </c>
    </row>
    <row r="72" spans="1:7" s="55" customFormat="1" ht="15.75" customHeight="1" x14ac:dyDescent="0.2">
      <c r="A72" s="63"/>
      <c r="B72" s="75">
        <v>3699</v>
      </c>
      <c r="C72" s="77" t="s">
        <v>118</v>
      </c>
      <c r="D72" s="57">
        <v>600</v>
      </c>
      <c r="E72" s="189">
        <v>600</v>
      </c>
      <c r="F72" s="117">
        <v>157.30000000000001</v>
      </c>
      <c r="G72" s="116">
        <f t="shared" si="5"/>
        <v>26.216666666666665</v>
      </c>
    </row>
    <row r="73" spans="1:7" s="55" customFormat="1" ht="15.75" customHeight="1" x14ac:dyDescent="0.2">
      <c r="A73" s="63"/>
      <c r="B73" s="75">
        <v>3733</v>
      </c>
      <c r="C73" s="76" t="s">
        <v>121</v>
      </c>
      <c r="D73" s="57">
        <v>40</v>
      </c>
      <c r="E73" s="189">
        <v>40</v>
      </c>
      <c r="F73" s="117">
        <v>24.9</v>
      </c>
      <c r="G73" s="116">
        <f t="shared" si="5"/>
        <v>62.249999999999993</v>
      </c>
    </row>
    <row r="74" spans="1:7" s="55" customFormat="1" ht="16.5" hidden="1" customHeight="1" x14ac:dyDescent="0.2">
      <c r="A74" s="63"/>
      <c r="B74" s="60">
        <v>3745</v>
      </c>
      <c r="C74" s="76" t="s">
        <v>123</v>
      </c>
      <c r="D74" s="57">
        <v>0</v>
      </c>
      <c r="E74" s="189">
        <v>0</v>
      </c>
      <c r="F74" s="117">
        <v>0</v>
      </c>
      <c r="G74" s="116" t="e">
        <f t="shared" si="5"/>
        <v>#DIV/0!</v>
      </c>
    </row>
    <row r="75" spans="1:7" s="55" customFormat="1" ht="15.75" hidden="1" customHeight="1" x14ac:dyDescent="0.2">
      <c r="A75" s="63"/>
      <c r="B75" s="60">
        <v>3900</v>
      </c>
      <c r="C75" s="63" t="s">
        <v>408</v>
      </c>
      <c r="D75" s="57">
        <v>0</v>
      </c>
      <c r="E75" s="189">
        <v>0</v>
      </c>
      <c r="F75" s="117">
        <v>0</v>
      </c>
      <c r="G75" s="116" t="e">
        <f t="shared" si="5"/>
        <v>#DIV/0!</v>
      </c>
    </row>
    <row r="76" spans="1:7" s="55" customFormat="1" ht="15.75" hidden="1" customHeight="1" x14ac:dyDescent="0.2">
      <c r="A76" s="63"/>
      <c r="B76" s="60">
        <v>5212</v>
      </c>
      <c r="C76" s="63" t="s">
        <v>130</v>
      </c>
      <c r="D76" s="57">
        <v>0</v>
      </c>
      <c r="E76" s="189">
        <v>0</v>
      </c>
      <c r="F76" s="117">
        <v>0</v>
      </c>
      <c r="G76" s="116" t="e">
        <f t="shared" si="5"/>
        <v>#DIV/0!</v>
      </c>
    </row>
    <row r="77" spans="1:7" s="55" customFormat="1" ht="15.75" customHeight="1" x14ac:dyDescent="0.2">
      <c r="A77" s="63"/>
      <c r="B77" s="60">
        <v>5213</v>
      </c>
      <c r="C77" s="63" t="s">
        <v>409</v>
      </c>
      <c r="D77" s="57">
        <v>100</v>
      </c>
      <c r="E77" s="189">
        <v>100</v>
      </c>
      <c r="F77" s="117">
        <v>0</v>
      </c>
      <c r="G77" s="116">
        <f t="shared" si="5"/>
        <v>0</v>
      </c>
    </row>
    <row r="78" spans="1:7" s="55" customFormat="1" ht="15.75" customHeight="1" x14ac:dyDescent="0.2">
      <c r="A78" s="63"/>
      <c r="B78" s="60">
        <v>5272</v>
      </c>
      <c r="C78" s="63" t="s">
        <v>131</v>
      </c>
      <c r="D78" s="57">
        <v>100</v>
      </c>
      <c r="E78" s="189">
        <v>100</v>
      </c>
      <c r="F78" s="117">
        <v>49.4</v>
      </c>
      <c r="G78" s="116">
        <f t="shared" si="5"/>
        <v>49.4</v>
      </c>
    </row>
    <row r="79" spans="1:7" s="55" customFormat="1" ht="15.75" customHeight="1" x14ac:dyDescent="0.2">
      <c r="A79" s="63"/>
      <c r="B79" s="60">
        <v>5279</v>
      </c>
      <c r="C79" s="63" t="s">
        <v>132</v>
      </c>
      <c r="D79" s="57">
        <v>100</v>
      </c>
      <c r="E79" s="189">
        <v>2600</v>
      </c>
      <c r="F79" s="117">
        <v>1858.2</v>
      </c>
      <c r="G79" s="116">
        <f t="shared" si="5"/>
        <v>71.469230769230776</v>
      </c>
    </row>
    <row r="80" spans="1:7" s="55" customFormat="1" ht="15.75" hidden="1" customHeight="1" x14ac:dyDescent="0.2">
      <c r="A80" s="63"/>
      <c r="B80" s="60">
        <v>5311</v>
      </c>
      <c r="C80" s="63" t="s">
        <v>292</v>
      </c>
      <c r="D80" s="57">
        <v>0</v>
      </c>
      <c r="E80" s="189">
        <v>0</v>
      </c>
      <c r="F80" s="117">
        <v>0</v>
      </c>
      <c r="G80" s="116" t="e">
        <f t="shared" si="5"/>
        <v>#DIV/0!</v>
      </c>
    </row>
    <row r="81" spans="1:7" s="55" customFormat="1" ht="15" x14ac:dyDescent="0.2">
      <c r="A81" s="63"/>
      <c r="B81" s="60">
        <v>5512</v>
      </c>
      <c r="C81" s="72" t="s">
        <v>133</v>
      </c>
      <c r="D81" s="57">
        <v>1460</v>
      </c>
      <c r="E81" s="189">
        <v>1566</v>
      </c>
      <c r="F81" s="117">
        <v>635.5</v>
      </c>
      <c r="G81" s="116">
        <f t="shared" si="5"/>
        <v>40.581098339719027</v>
      </c>
    </row>
    <row r="82" spans="1:7" s="55" customFormat="1" ht="15.75" customHeight="1" x14ac:dyDescent="0.2">
      <c r="A82" s="63"/>
      <c r="B82" s="60">
        <v>6112</v>
      </c>
      <c r="C82" s="76" t="s">
        <v>134</v>
      </c>
      <c r="D82" s="57">
        <v>7002</v>
      </c>
      <c r="E82" s="189">
        <v>7002</v>
      </c>
      <c r="F82" s="117">
        <v>3990.3</v>
      </c>
      <c r="G82" s="116">
        <f t="shared" si="5"/>
        <v>56.988003427592119</v>
      </c>
    </row>
    <row r="83" spans="1:7" s="55" customFormat="1" ht="15.75" hidden="1" customHeight="1" x14ac:dyDescent="0.2">
      <c r="A83" s="63"/>
      <c r="B83" s="60">
        <v>6114</v>
      </c>
      <c r="C83" s="76" t="s">
        <v>135</v>
      </c>
      <c r="D83" s="57">
        <v>0</v>
      </c>
      <c r="E83" s="189">
        <v>0</v>
      </c>
      <c r="F83" s="117">
        <v>0</v>
      </c>
      <c r="G83" s="116" t="e">
        <f t="shared" si="5"/>
        <v>#DIV/0!</v>
      </c>
    </row>
    <row r="84" spans="1:7" s="55" customFormat="1" ht="15.75" hidden="1" customHeight="1" x14ac:dyDescent="0.2">
      <c r="A84" s="63"/>
      <c r="B84" s="60">
        <v>6115</v>
      </c>
      <c r="C84" s="76" t="s">
        <v>136</v>
      </c>
      <c r="D84" s="57">
        <v>0</v>
      </c>
      <c r="E84" s="189">
        <v>0</v>
      </c>
      <c r="F84" s="117">
        <v>0</v>
      </c>
      <c r="G84" s="116" t="e">
        <f t="shared" si="5"/>
        <v>#DIV/0!</v>
      </c>
    </row>
    <row r="85" spans="1:7" s="55" customFormat="1" ht="15.75" hidden="1" customHeight="1" x14ac:dyDescent="0.2">
      <c r="A85" s="63"/>
      <c r="B85" s="60">
        <v>6117</v>
      </c>
      <c r="C85" s="76" t="s">
        <v>137</v>
      </c>
      <c r="D85" s="57">
        <v>0</v>
      </c>
      <c r="E85" s="189">
        <v>0</v>
      </c>
      <c r="F85" s="117">
        <v>0</v>
      </c>
      <c r="G85" s="116" t="e">
        <f t="shared" si="5"/>
        <v>#DIV/0!</v>
      </c>
    </row>
    <row r="86" spans="1:7" s="55" customFormat="1" ht="15.75" hidden="1" customHeight="1" x14ac:dyDescent="0.2">
      <c r="A86" s="63"/>
      <c r="B86" s="60">
        <v>6118</v>
      </c>
      <c r="C86" s="76" t="s">
        <v>138</v>
      </c>
      <c r="D86" s="57">
        <v>0</v>
      </c>
      <c r="E86" s="189">
        <v>0</v>
      </c>
      <c r="F86" s="117">
        <v>0</v>
      </c>
      <c r="G86" s="116" t="e">
        <f t="shared" si="5"/>
        <v>#DIV/0!</v>
      </c>
    </row>
    <row r="87" spans="1:7" s="55" customFormat="1" ht="13.5" hidden="1" customHeight="1" x14ac:dyDescent="0.2">
      <c r="A87" s="63"/>
      <c r="B87" s="60">
        <v>6149</v>
      </c>
      <c r="C87" s="76" t="s">
        <v>139</v>
      </c>
      <c r="D87" s="57">
        <v>0</v>
      </c>
      <c r="E87" s="189">
        <v>0</v>
      </c>
      <c r="F87" s="117">
        <v>0</v>
      </c>
      <c r="G87" s="116" t="e">
        <f t="shared" si="5"/>
        <v>#DIV/0!</v>
      </c>
    </row>
    <row r="88" spans="1:7" s="55" customFormat="1" ht="17.25" customHeight="1" x14ac:dyDescent="0.2">
      <c r="A88" s="60"/>
      <c r="B88" s="60">
        <v>6171</v>
      </c>
      <c r="C88" s="76" t="s">
        <v>140</v>
      </c>
      <c r="D88" s="57">
        <v>138874</v>
      </c>
      <c r="E88" s="189">
        <v>137538.1</v>
      </c>
      <c r="F88" s="117">
        <v>65786.100000000006</v>
      </c>
      <c r="G88" s="116">
        <f t="shared" si="5"/>
        <v>47.831182777717594</v>
      </c>
    </row>
    <row r="89" spans="1:7" s="55" customFormat="1" ht="17.25" customHeight="1" x14ac:dyDescent="0.2">
      <c r="A89" s="60"/>
      <c r="B89" s="60">
        <v>6402</v>
      </c>
      <c r="C89" s="76" t="s">
        <v>141</v>
      </c>
      <c r="D89" s="57">
        <v>0</v>
      </c>
      <c r="E89" s="189">
        <v>40.1</v>
      </c>
      <c r="F89" s="117">
        <v>40.1</v>
      </c>
      <c r="G89" s="116">
        <f t="shared" si="5"/>
        <v>100</v>
      </c>
    </row>
    <row r="90" spans="1:7" s="55" customFormat="1" ht="15" x14ac:dyDescent="0.2">
      <c r="A90" s="63"/>
      <c r="B90" s="75">
        <v>6409</v>
      </c>
      <c r="C90" s="63" t="s">
        <v>321</v>
      </c>
      <c r="D90" s="57">
        <v>0</v>
      </c>
      <c r="E90" s="189">
        <v>0</v>
      </c>
      <c r="F90" s="117">
        <v>0</v>
      </c>
      <c r="G90" s="116" t="e">
        <f t="shared" si="5"/>
        <v>#DIV/0!</v>
      </c>
    </row>
    <row r="91" spans="1:7" s="55" customFormat="1" ht="15.75" customHeight="1" thickBot="1" x14ac:dyDescent="0.25">
      <c r="A91" s="85"/>
      <c r="B91" s="85"/>
      <c r="C91" s="79"/>
      <c r="D91" s="58"/>
      <c r="E91" s="191"/>
      <c r="F91" s="140"/>
      <c r="G91" s="79"/>
    </row>
    <row r="92" spans="1:7" s="55" customFormat="1" ht="18.75" customHeight="1" thickTop="1" thickBot="1" x14ac:dyDescent="0.3">
      <c r="A92" s="83"/>
      <c r="B92" s="84"/>
      <c r="C92" s="94" t="s">
        <v>320</v>
      </c>
      <c r="D92" s="92">
        <f t="shared" ref="D92:F92" si="6">SUM(D68:D91)</f>
        <v>149146</v>
      </c>
      <c r="E92" s="192">
        <f t="shared" si="6"/>
        <v>150456.20000000001</v>
      </c>
      <c r="F92" s="216">
        <f t="shared" si="6"/>
        <v>72855.100000000006</v>
      </c>
      <c r="G92" s="123">
        <f t="shared" ref="G92" si="7">(F92/E92)*100</f>
        <v>48.422796800663583</v>
      </c>
    </row>
    <row r="93" spans="1:7" s="55" customFormat="1" ht="12.75" customHeight="1" x14ac:dyDescent="0.2">
      <c r="A93" s="72"/>
      <c r="B93" s="73"/>
      <c r="C93" s="72"/>
      <c r="D93" s="59"/>
      <c r="E93" s="59"/>
    </row>
    <row r="94" spans="1:7" s="55" customFormat="1" ht="12.75" customHeight="1" x14ac:dyDescent="0.2">
      <c r="A94" s="72"/>
      <c r="B94" s="73"/>
      <c r="C94" s="72"/>
      <c r="D94" s="59"/>
      <c r="E94" s="59"/>
    </row>
    <row r="95" spans="1:7" s="55" customFormat="1" ht="12.75" customHeight="1" x14ac:dyDescent="0.2">
      <c r="A95" s="72"/>
      <c r="B95" s="73"/>
      <c r="C95" s="72"/>
      <c r="D95" s="59"/>
      <c r="E95" s="59"/>
    </row>
    <row r="96" spans="1:7" s="55" customFormat="1" ht="15.75" customHeight="1" thickBot="1" x14ac:dyDescent="0.25">
      <c r="A96" s="72"/>
      <c r="B96" s="73"/>
      <c r="C96" s="72"/>
      <c r="D96" s="59"/>
      <c r="E96" s="59"/>
    </row>
    <row r="97" spans="1:7" s="55" customFormat="1" ht="15.75" x14ac:dyDescent="0.25">
      <c r="A97" s="111" t="s">
        <v>14</v>
      </c>
      <c r="B97" s="112" t="s">
        <v>13</v>
      </c>
      <c r="C97" s="111" t="s">
        <v>12</v>
      </c>
      <c r="D97" s="251" t="s">
        <v>11</v>
      </c>
      <c r="E97" s="251" t="s">
        <v>11</v>
      </c>
      <c r="F97" s="22" t="s">
        <v>0</v>
      </c>
      <c r="G97" s="118" t="s">
        <v>363</v>
      </c>
    </row>
    <row r="98" spans="1:7" s="55" customFormat="1" ht="15.75" customHeight="1" thickBot="1" x14ac:dyDescent="0.3">
      <c r="A98" s="113"/>
      <c r="B98" s="114"/>
      <c r="C98" s="115"/>
      <c r="D98" s="252" t="s">
        <v>10</v>
      </c>
      <c r="E98" s="252" t="s">
        <v>9</v>
      </c>
      <c r="F98" s="235" t="s">
        <v>458</v>
      </c>
      <c r="G98" s="119" t="s">
        <v>364</v>
      </c>
    </row>
    <row r="99" spans="1:7" s="55" customFormat="1" ht="16.5" thickTop="1" x14ac:dyDescent="0.25">
      <c r="A99" s="61">
        <v>50</v>
      </c>
      <c r="B99" s="74"/>
      <c r="C99" s="97" t="s">
        <v>361</v>
      </c>
      <c r="D99" s="56"/>
      <c r="E99" s="203"/>
      <c r="F99" s="138"/>
      <c r="G99" s="136"/>
    </row>
    <row r="100" spans="1:7" s="55" customFormat="1" ht="14.25" customHeight="1" x14ac:dyDescent="0.2">
      <c r="A100" s="61"/>
      <c r="B100" s="74"/>
      <c r="C100" s="78"/>
      <c r="D100" s="56"/>
      <c r="E100" s="203"/>
      <c r="F100" s="139"/>
      <c r="G100" s="63"/>
    </row>
    <row r="101" spans="1:7" s="55" customFormat="1" ht="15" customHeight="1" x14ac:dyDescent="0.2">
      <c r="A101" s="61"/>
      <c r="B101" s="81">
        <v>2169</v>
      </c>
      <c r="C101" s="82" t="s">
        <v>323</v>
      </c>
      <c r="D101" s="57">
        <v>50</v>
      </c>
      <c r="E101" s="189">
        <v>50</v>
      </c>
      <c r="F101" s="117">
        <v>0</v>
      </c>
      <c r="G101" s="116">
        <f t="shared" ref="G101:G107" si="8">(F101/E101)*100</f>
        <v>0</v>
      </c>
    </row>
    <row r="102" spans="1:7" s="55" customFormat="1" ht="15" customHeight="1" x14ac:dyDescent="0.2">
      <c r="A102" s="61"/>
      <c r="B102" s="60">
        <v>2219</v>
      </c>
      <c r="C102" s="63" t="s">
        <v>182</v>
      </c>
      <c r="D102" s="57">
        <v>420</v>
      </c>
      <c r="E102" s="189">
        <v>420</v>
      </c>
      <c r="F102" s="117">
        <v>121.7</v>
      </c>
      <c r="G102" s="116">
        <f t="shared" si="8"/>
        <v>28.976190476190478</v>
      </c>
    </row>
    <row r="103" spans="1:7" s="55" customFormat="1" ht="15" hidden="1" customHeight="1" x14ac:dyDescent="0.2">
      <c r="A103" s="61"/>
      <c r="B103" s="60">
        <v>2229</v>
      </c>
      <c r="C103" s="63" t="s">
        <v>183</v>
      </c>
      <c r="D103" s="57">
        <v>0</v>
      </c>
      <c r="E103" s="189">
        <v>0</v>
      </c>
      <c r="F103" s="117">
        <v>0</v>
      </c>
      <c r="G103" s="116" t="e">
        <f t="shared" si="8"/>
        <v>#DIV/0!</v>
      </c>
    </row>
    <row r="104" spans="1:7" s="55" customFormat="1" ht="15" customHeight="1" x14ac:dyDescent="0.2">
      <c r="A104" s="61"/>
      <c r="B104" s="60">
        <v>2293</v>
      </c>
      <c r="C104" s="63" t="s">
        <v>324</v>
      </c>
      <c r="D104" s="57">
        <v>22000</v>
      </c>
      <c r="E104" s="189">
        <v>22000</v>
      </c>
      <c r="F104" s="117">
        <v>12821</v>
      </c>
      <c r="G104" s="116">
        <f t="shared" si="8"/>
        <v>58.277272727272724</v>
      </c>
    </row>
    <row r="105" spans="1:7" s="55" customFormat="1" ht="15" hidden="1" customHeight="1" x14ac:dyDescent="0.2">
      <c r="A105" s="61"/>
      <c r="B105" s="60">
        <v>2299</v>
      </c>
      <c r="C105" s="63" t="s">
        <v>183</v>
      </c>
      <c r="D105" s="57">
        <v>0</v>
      </c>
      <c r="E105" s="189">
        <v>0</v>
      </c>
      <c r="F105" s="117">
        <v>0</v>
      </c>
      <c r="G105" s="116" t="e">
        <f t="shared" si="8"/>
        <v>#DIV/0!</v>
      </c>
    </row>
    <row r="106" spans="1:7" s="55" customFormat="1" ht="15" customHeight="1" x14ac:dyDescent="0.2">
      <c r="A106" s="61"/>
      <c r="B106" s="81">
        <v>3399</v>
      </c>
      <c r="C106" s="82" t="s">
        <v>184</v>
      </c>
      <c r="D106" s="57">
        <v>200</v>
      </c>
      <c r="E106" s="189">
        <v>200</v>
      </c>
      <c r="F106" s="117">
        <v>39</v>
      </c>
      <c r="G106" s="116">
        <f t="shared" si="8"/>
        <v>19.5</v>
      </c>
    </row>
    <row r="107" spans="1:7" s="55" customFormat="1" ht="15.75" thickBot="1" x14ac:dyDescent="0.25">
      <c r="A107" s="82"/>
      <c r="B107" s="81">
        <v>6171</v>
      </c>
      <c r="C107" s="82" t="s">
        <v>275</v>
      </c>
      <c r="D107" s="57">
        <v>0</v>
      </c>
      <c r="E107" s="189">
        <v>0</v>
      </c>
      <c r="F107" s="117">
        <v>28.5</v>
      </c>
      <c r="G107" s="116" t="e">
        <f t="shared" si="8"/>
        <v>#DIV/0!</v>
      </c>
    </row>
    <row r="108" spans="1:7" s="55" customFormat="1" ht="15.75" hidden="1" thickBot="1" x14ac:dyDescent="0.25">
      <c r="A108" s="82"/>
      <c r="B108" s="86">
        <v>6402</v>
      </c>
      <c r="C108" s="82" t="s">
        <v>167</v>
      </c>
      <c r="D108" s="57"/>
      <c r="E108" s="189"/>
    </row>
    <row r="109" spans="1:7" s="55" customFormat="1" ht="15.75" hidden="1" thickBot="1" x14ac:dyDescent="0.25">
      <c r="A109" s="82"/>
      <c r="B109" s="86">
        <v>6409</v>
      </c>
      <c r="C109" s="82" t="s">
        <v>168</v>
      </c>
      <c r="D109" s="57"/>
      <c r="E109" s="189"/>
    </row>
    <row r="110" spans="1:7" s="55" customFormat="1" ht="18.75" customHeight="1" thickTop="1" thickBot="1" x14ac:dyDescent="0.3">
      <c r="A110" s="83"/>
      <c r="B110" s="87"/>
      <c r="C110" s="94" t="s">
        <v>170</v>
      </c>
      <c r="D110" s="92">
        <f t="shared" ref="D110:F110" si="9">SUM(D101:D109)</f>
        <v>22670</v>
      </c>
      <c r="E110" s="192">
        <f t="shared" si="9"/>
        <v>22670</v>
      </c>
      <c r="F110" s="216">
        <f t="shared" si="9"/>
        <v>13010.2</v>
      </c>
      <c r="G110" s="123">
        <f t="shared" ref="G110" si="10">(F110/E110)*100</f>
        <v>57.38950154389061</v>
      </c>
    </row>
    <row r="111" spans="1:7" s="55" customFormat="1" ht="22.5" customHeight="1" thickBot="1" x14ac:dyDescent="0.25">
      <c r="A111" s="72"/>
      <c r="B111" s="73"/>
      <c r="C111" s="72"/>
      <c r="D111" s="254"/>
      <c r="E111" s="253"/>
    </row>
    <row r="112" spans="1:7" s="55" customFormat="1" ht="18" customHeight="1" x14ac:dyDescent="0.25">
      <c r="A112" s="111" t="s">
        <v>14</v>
      </c>
      <c r="B112" s="112" t="s">
        <v>13</v>
      </c>
      <c r="C112" s="111" t="s">
        <v>12</v>
      </c>
      <c r="D112" s="251" t="s">
        <v>11</v>
      </c>
      <c r="E112" s="251" t="s">
        <v>11</v>
      </c>
      <c r="F112" s="22" t="s">
        <v>0</v>
      </c>
      <c r="G112" s="118" t="s">
        <v>363</v>
      </c>
    </row>
    <row r="113" spans="1:7" s="55" customFormat="1" ht="18" customHeight="1" thickBot="1" x14ac:dyDescent="0.3">
      <c r="A113" s="113"/>
      <c r="B113" s="114"/>
      <c r="C113" s="115"/>
      <c r="D113" s="252" t="s">
        <v>10</v>
      </c>
      <c r="E113" s="252" t="s">
        <v>9</v>
      </c>
      <c r="F113" s="235" t="s">
        <v>458</v>
      </c>
      <c r="G113" s="119" t="s">
        <v>364</v>
      </c>
    </row>
    <row r="114" spans="1:7" s="55" customFormat="1" ht="18" customHeight="1" thickTop="1" x14ac:dyDescent="0.25">
      <c r="A114" s="61">
        <v>90</v>
      </c>
      <c r="B114" s="61"/>
      <c r="C114" s="97" t="s">
        <v>54</v>
      </c>
      <c r="D114" s="56"/>
      <c r="E114" s="203"/>
      <c r="F114" s="138"/>
      <c r="G114" s="136"/>
    </row>
    <row r="115" spans="1:7" s="55" customFormat="1" ht="15" customHeight="1" x14ac:dyDescent="0.2">
      <c r="A115" s="63"/>
      <c r="B115" s="60"/>
      <c r="C115" s="63"/>
      <c r="D115" s="57"/>
      <c r="E115" s="189"/>
      <c r="F115" s="139"/>
      <c r="G115" s="63"/>
    </row>
    <row r="116" spans="1:7" s="55" customFormat="1" ht="15" customHeight="1" x14ac:dyDescent="0.2">
      <c r="A116" s="63"/>
      <c r="B116" s="60">
        <v>2219</v>
      </c>
      <c r="C116" s="63" t="s">
        <v>97</v>
      </c>
      <c r="D116" s="57">
        <v>2912</v>
      </c>
      <c r="E116" s="189">
        <v>2670</v>
      </c>
      <c r="F116" s="117">
        <v>1359.1</v>
      </c>
      <c r="G116" s="116">
        <f t="shared" ref="G116:G119" si="11">(F116/E116)*100</f>
        <v>50.90262172284644</v>
      </c>
    </row>
    <row r="117" spans="1:7" s="55" customFormat="1" ht="15" customHeight="1" x14ac:dyDescent="0.2">
      <c r="A117" s="63"/>
      <c r="B117" s="60">
        <v>3421</v>
      </c>
      <c r="C117" s="63" t="s">
        <v>289</v>
      </c>
      <c r="D117" s="57">
        <v>868</v>
      </c>
      <c r="E117" s="189">
        <v>882.3</v>
      </c>
      <c r="F117" s="117">
        <v>469.2</v>
      </c>
      <c r="G117" s="116">
        <f t="shared" si="11"/>
        <v>53.179190751445091</v>
      </c>
    </row>
    <row r="118" spans="1:7" s="55" customFormat="1" ht="15" customHeight="1" x14ac:dyDescent="0.2">
      <c r="A118" s="63"/>
      <c r="B118" s="60">
        <v>4349</v>
      </c>
      <c r="C118" s="63" t="s">
        <v>276</v>
      </c>
      <c r="D118" s="57">
        <v>2621</v>
      </c>
      <c r="E118" s="189">
        <v>3451</v>
      </c>
      <c r="F118" s="117">
        <v>1647.5</v>
      </c>
      <c r="G118" s="116">
        <f t="shared" si="11"/>
        <v>47.739785569400169</v>
      </c>
    </row>
    <row r="119" spans="1:7" s="55" customFormat="1" ht="15" customHeight="1" thickBot="1" x14ac:dyDescent="0.25">
      <c r="A119" s="63"/>
      <c r="B119" s="60">
        <v>5311</v>
      </c>
      <c r="C119" s="63" t="s">
        <v>186</v>
      </c>
      <c r="D119" s="57">
        <v>30624</v>
      </c>
      <c r="E119" s="189">
        <v>30254.7</v>
      </c>
      <c r="F119" s="117">
        <v>16894.5</v>
      </c>
      <c r="G119" s="116">
        <f t="shared" si="11"/>
        <v>55.840910668425067</v>
      </c>
    </row>
    <row r="120" spans="1:7" s="55" customFormat="1" ht="16.5" hidden="1" customHeight="1" x14ac:dyDescent="0.2">
      <c r="A120" s="81"/>
      <c r="B120" s="141">
        <v>6402</v>
      </c>
      <c r="C120" s="142" t="s">
        <v>185</v>
      </c>
      <c r="D120" s="57">
        <v>0</v>
      </c>
      <c r="E120" s="189">
        <v>0</v>
      </c>
      <c r="F120" s="117">
        <v>0</v>
      </c>
      <c r="G120" s="116" t="e">
        <f>(#REF!/E120)*100</f>
        <v>#REF!</v>
      </c>
    </row>
    <row r="121" spans="1:7" s="55" customFormat="1" ht="16.5" hidden="1" customHeight="1" thickBot="1" x14ac:dyDescent="0.25">
      <c r="A121" s="81"/>
      <c r="B121" s="141">
        <v>6409</v>
      </c>
      <c r="C121" s="142" t="s">
        <v>418</v>
      </c>
      <c r="D121" s="57">
        <v>0</v>
      </c>
      <c r="E121" s="189">
        <v>0</v>
      </c>
      <c r="F121" s="117">
        <v>0</v>
      </c>
      <c r="G121" s="116" t="e">
        <f>(#REF!/E121)*100</f>
        <v>#REF!</v>
      </c>
    </row>
    <row r="122" spans="1:7" s="55" customFormat="1" ht="18.75" customHeight="1" thickTop="1" thickBot="1" x14ac:dyDescent="0.3">
      <c r="A122" s="83"/>
      <c r="B122" s="84"/>
      <c r="C122" s="94" t="s">
        <v>187</v>
      </c>
      <c r="D122" s="92">
        <f t="shared" ref="D122:F122" si="12">SUM(D116,D117,D118,D119,D120,D121)</f>
        <v>37025</v>
      </c>
      <c r="E122" s="192">
        <f t="shared" si="12"/>
        <v>37258</v>
      </c>
      <c r="F122" s="216">
        <f t="shared" si="12"/>
        <v>20370.3</v>
      </c>
      <c r="G122" s="123">
        <f t="shared" ref="G122" si="13">(F122/E122)*100</f>
        <v>54.673627140479894</v>
      </c>
    </row>
    <row r="123" spans="1:7" s="55" customFormat="1" ht="13.5" customHeight="1" thickBot="1" x14ac:dyDescent="0.3">
      <c r="A123" s="101"/>
      <c r="B123" s="102"/>
      <c r="C123" s="103"/>
      <c r="D123" s="104"/>
      <c r="E123" s="104"/>
    </row>
    <row r="124" spans="1:7" s="55" customFormat="1" ht="12" hidden="1" customHeight="1" thickBot="1" x14ac:dyDescent="0.3">
      <c r="A124" s="105"/>
      <c r="B124" s="106"/>
      <c r="C124" s="107"/>
      <c r="D124" s="108"/>
      <c r="E124" s="108"/>
    </row>
    <row r="125" spans="1:7" s="55" customFormat="1" ht="15.75" x14ac:dyDescent="0.25">
      <c r="A125" s="111" t="s">
        <v>14</v>
      </c>
      <c r="B125" s="112" t="s">
        <v>13</v>
      </c>
      <c r="C125" s="111" t="s">
        <v>12</v>
      </c>
      <c r="D125" s="251" t="s">
        <v>11</v>
      </c>
      <c r="E125" s="251" t="s">
        <v>11</v>
      </c>
      <c r="F125" s="22" t="s">
        <v>0</v>
      </c>
      <c r="G125" s="118" t="s">
        <v>363</v>
      </c>
    </row>
    <row r="126" spans="1:7" s="55" customFormat="1" ht="15.75" customHeight="1" thickBot="1" x14ac:dyDescent="0.3">
      <c r="A126" s="113"/>
      <c r="B126" s="114"/>
      <c r="C126" s="115"/>
      <c r="D126" s="252" t="s">
        <v>10</v>
      </c>
      <c r="E126" s="252" t="s">
        <v>9</v>
      </c>
      <c r="F126" s="235" t="s">
        <v>458</v>
      </c>
      <c r="G126" s="119" t="s">
        <v>364</v>
      </c>
    </row>
    <row r="127" spans="1:7" s="55" customFormat="1" ht="16.5" thickTop="1" x14ac:dyDescent="0.25">
      <c r="A127" s="61">
        <v>100</v>
      </c>
      <c r="B127" s="300" t="s">
        <v>362</v>
      </c>
      <c r="C127" s="301"/>
      <c r="D127" s="56"/>
      <c r="E127" s="203"/>
      <c r="F127" s="138"/>
      <c r="G127" s="136"/>
    </row>
    <row r="128" spans="1:7" s="55" customFormat="1" ht="15" x14ac:dyDescent="0.2">
      <c r="A128" s="63"/>
      <c r="B128" s="75"/>
      <c r="C128" s="63"/>
      <c r="D128" s="57"/>
      <c r="E128" s="189"/>
      <c r="F128" s="139"/>
      <c r="G128" s="63"/>
    </row>
    <row r="129" spans="1:7" s="55" customFormat="1" ht="15" x14ac:dyDescent="0.2">
      <c r="A129" s="63"/>
      <c r="B129" s="75">
        <v>1014</v>
      </c>
      <c r="C129" s="63" t="s">
        <v>171</v>
      </c>
      <c r="D129" s="57">
        <v>600</v>
      </c>
      <c r="E129" s="189">
        <v>600</v>
      </c>
      <c r="F129" s="117">
        <v>212.9</v>
      </c>
      <c r="G129" s="116">
        <f t="shared" ref="G129:G147" si="14">(F129/E129)*100</f>
        <v>35.483333333333334</v>
      </c>
    </row>
    <row r="130" spans="1:7" s="55" customFormat="1" ht="15" hidden="1" customHeight="1" x14ac:dyDescent="0.2">
      <c r="A130" s="82"/>
      <c r="B130" s="86">
        <v>1031</v>
      </c>
      <c r="C130" s="82" t="s">
        <v>172</v>
      </c>
      <c r="D130" s="57">
        <v>0</v>
      </c>
      <c r="E130" s="189">
        <v>0</v>
      </c>
      <c r="F130" s="117">
        <v>0</v>
      </c>
      <c r="G130" s="116" t="e">
        <f t="shared" si="14"/>
        <v>#DIV/0!</v>
      </c>
    </row>
    <row r="131" spans="1:7" s="55" customFormat="1" ht="15" x14ac:dyDescent="0.2">
      <c r="A131" s="63"/>
      <c r="B131" s="75">
        <v>1036</v>
      </c>
      <c r="C131" s="63" t="s">
        <v>173</v>
      </c>
      <c r="D131" s="57">
        <v>0</v>
      </c>
      <c r="E131" s="189">
        <v>0</v>
      </c>
      <c r="F131" s="117">
        <v>0</v>
      </c>
      <c r="G131" s="116" t="e">
        <f t="shared" si="14"/>
        <v>#DIV/0!</v>
      </c>
    </row>
    <row r="132" spans="1:7" s="55" customFormat="1" ht="15" hidden="1" customHeight="1" x14ac:dyDescent="0.2">
      <c r="A132" s="82"/>
      <c r="B132" s="86">
        <v>1037</v>
      </c>
      <c r="C132" s="82" t="s">
        <v>174</v>
      </c>
      <c r="D132" s="57">
        <v>0</v>
      </c>
      <c r="E132" s="189">
        <v>0</v>
      </c>
      <c r="F132" s="117">
        <v>0</v>
      </c>
      <c r="G132" s="116" t="e">
        <f t="shared" si="14"/>
        <v>#DIV/0!</v>
      </c>
    </row>
    <row r="133" spans="1:7" s="55" customFormat="1" ht="15" hidden="1" x14ac:dyDescent="0.2">
      <c r="A133" s="82"/>
      <c r="B133" s="86">
        <v>1039</v>
      </c>
      <c r="C133" s="82" t="s">
        <v>175</v>
      </c>
      <c r="D133" s="57">
        <v>0</v>
      </c>
      <c r="E133" s="189">
        <v>0</v>
      </c>
      <c r="F133" s="117">
        <v>0</v>
      </c>
      <c r="G133" s="116" t="e">
        <f t="shared" si="14"/>
        <v>#DIV/0!</v>
      </c>
    </row>
    <row r="134" spans="1:7" s="55" customFormat="1" ht="18" hidden="1" customHeight="1" x14ac:dyDescent="0.2">
      <c r="A134" s="63"/>
      <c r="B134" s="75">
        <v>1036</v>
      </c>
      <c r="C134" s="82" t="s">
        <v>173</v>
      </c>
      <c r="D134" s="57">
        <v>0</v>
      </c>
      <c r="E134" s="189">
        <v>0</v>
      </c>
      <c r="F134" s="117">
        <v>0</v>
      </c>
      <c r="G134" s="116" t="e">
        <f t="shared" si="14"/>
        <v>#DIV/0!</v>
      </c>
    </row>
    <row r="135" spans="1:7" s="55" customFormat="1" ht="18" hidden="1" customHeight="1" x14ac:dyDescent="0.2">
      <c r="A135" s="63"/>
      <c r="B135" s="75">
        <v>1037</v>
      </c>
      <c r="C135" s="82" t="s">
        <v>296</v>
      </c>
      <c r="D135" s="57">
        <v>0</v>
      </c>
      <c r="E135" s="189">
        <v>0</v>
      </c>
      <c r="F135" s="117">
        <v>0</v>
      </c>
      <c r="G135" s="116" t="e">
        <f t="shared" si="14"/>
        <v>#DIV/0!</v>
      </c>
    </row>
    <row r="136" spans="1:7" s="55" customFormat="1" ht="15" x14ac:dyDescent="0.2">
      <c r="A136" s="82"/>
      <c r="B136" s="86">
        <v>1070</v>
      </c>
      <c r="C136" s="82" t="s">
        <v>176</v>
      </c>
      <c r="D136" s="57">
        <v>8</v>
      </c>
      <c r="E136" s="189">
        <v>8</v>
      </c>
      <c r="F136" s="117">
        <v>0</v>
      </c>
      <c r="G136" s="116">
        <f t="shared" si="14"/>
        <v>0</v>
      </c>
    </row>
    <row r="137" spans="1:7" s="55" customFormat="1" ht="15" hidden="1" x14ac:dyDescent="0.2">
      <c r="A137" s="82"/>
      <c r="B137" s="86">
        <v>2331</v>
      </c>
      <c r="C137" s="82" t="s">
        <v>177</v>
      </c>
      <c r="D137" s="57">
        <v>0</v>
      </c>
      <c r="E137" s="189">
        <v>0</v>
      </c>
      <c r="F137" s="117">
        <v>0</v>
      </c>
      <c r="G137" s="116" t="e">
        <f t="shared" si="14"/>
        <v>#DIV/0!</v>
      </c>
    </row>
    <row r="138" spans="1:7" s="55" customFormat="1" ht="15" customHeight="1" x14ac:dyDescent="0.2">
      <c r="A138" s="82"/>
      <c r="B138" s="60">
        <v>2169</v>
      </c>
      <c r="C138" s="63" t="s">
        <v>188</v>
      </c>
      <c r="D138" s="57">
        <v>300</v>
      </c>
      <c r="E138" s="189">
        <v>300</v>
      </c>
      <c r="F138" s="117">
        <v>26</v>
      </c>
      <c r="G138" s="116">
        <f t="shared" si="14"/>
        <v>8.6666666666666679</v>
      </c>
    </row>
    <row r="139" spans="1:7" s="55" customFormat="1" ht="15" customHeight="1" x14ac:dyDescent="0.2">
      <c r="A139" s="63"/>
      <c r="B139" s="60">
        <v>3322</v>
      </c>
      <c r="C139" s="63" t="s">
        <v>274</v>
      </c>
      <c r="D139" s="57">
        <v>30</v>
      </c>
      <c r="E139" s="189">
        <v>30</v>
      </c>
      <c r="F139" s="117">
        <v>0</v>
      </c>
      <c r="G139" s="116">
        <f t="shared" si="14"/>
        <v>0</v>
      </c>
    </row>
    <row r="140" spans="1:7" s="55" customFormat="1" ht="15" customHeight="1" x14ac:dyDescent="0.2">
      <c r="A140" s="82"/>
      <c r="B140" s="75">
        <v>3635</v>
      </c>
      <c r="C140" s="77" t="s">
        <v>116</v>
      </c>
      <c r="D140" s="57">
        <v>1175</v>
      </c>
      <c r="E140" s="189">
        <v>1175</v>
      </c>
      <c r="F140" s="117">
        <v>91.4</v>
      </c>
      <c r="G140" s="116">
        <f t="shared" si="14"/>
        <v>7.7787234042553193</v>
      </c>
    </row>
    <row r="141" spans="1:7" s="55" customFormat="1" ht="15" hidden="1" customHeight="1" x14ac:dyDescent="0.2">
      <c r="A141" s="82"/>
      <c r="B141" s="86">
        <v>3716</v>
      </c>
      <c r="C141" s="82" t="s">
        <v>325</v>
      </c>
      <c r="D141" s="57">
        <v>0</v>
      </c>
      <c r="E141" s="189">
        <v>0</v>
      </c>
      <c r="F141" s="117">
        <v>0</v>
      </c>
      <c r="G141" s="116" t="e">
        <f t="shared" si="14"/>
        <v>#DIV/0!</v>
      </c>
    </row>
    <row r="142" spans="1:7" s="55" customFormat="1" ht="15" customHeight="1" x14ac:dyDescent="0.2">
      <c r="A142" s="82"/>
      <c r="B142" s="86">
        <v>3739</v>
      </c>
      <c r="C142" s="82" t="s">
        <v>178</v>
      </c>
      <c r="D142" s="57">
        <v>50</v>
      </c>
      <c r="E142" s="189">
        <v>50</v>
      </c>
      <c r="F142" s="117">
        <v>0</v>
      </c>
      <c r="G142" s="116">
        <f t="shared" si="14"/>
        <v>0</v>
      </c>
    </row>
    <row r="143" spans="1:7" s="55" customFormat="1" ht="18" customHeight="1" x14ac:dyDescent="0.2">
      <c r="A143" s="63"/>
      <c r="B143" s="75">
        <v>3749</v>
      </c>
      <c r="C143" s="63" t="s">
        <v>179</v>
      </c>
      <c r="D143" s="57">
        <v>70</v>
      </c>
      <c r="E143" s="189">
        <v>70</v>
      </c>
      <c r="F143" s="117">
        <v>0</v>
      </c>
      <c r="G143" s="116">
        <f t="shared" si="14"/>
        <v>0</v>
      </c>
    </row>
    <row r="144" spans="1:7" s="55" customFormat="1" ht="15" hidden="1" x14ac:dyDescent="0.2">
      <c r="A144" s="63"/>
      <c r="B144" s="75">
        <v>5272</v>
      </c>
      <c r="C144" s="63" t="s">
        <v>180</v>
      </c>
      <c r="D144" s="57">
        <v>0</v>
      </c>
      <c r="E144" s="189">
        <v>0</v>
      </c>
      <c r="F144" s="117">
        <v>0</v>
      </c>
      <c r="G144" s="116" t="e">
        <f t="shared" si="14"/>
        <v>#DIV/0!</v>
      </c>
    </row>
    <row r="145" spans="1:7" s="55" customFormat="1" ht="15" x14ac:dyDescent="0.2">
      <c r="A145" s="82"/>
      <c r="B145" s="86">
        <v>6149</v>
      </c>
      <c r="C145" s="82" t="s">
        <v>442</v>
      </c>
      <c r="D145" s="57">
        <v>0</v>
      </c>
      <c r="E145" s="189">
        <v>0</v>
      </c>
      <c r="F145" s="117">
        <v>35.5</v>
      </c>
      <c r="G145" s="116" t="e">
        <f t="shared" si="14"/>
        <v>#DIV/0!</v>
      </c>
    </row>
    <row r="146" spans="1:7" s="55" customFormat="1" ht="15.75" thickBot="1" x14ac:dyDescent="0.25">
      <c r="A146" s="82"/>
      <c r="B146" s="86">
        <v>6171</v>
      </c>
      <c r="C146" s="82" t="s">
        <v>181</v>
      </c>
      <c r="D146" s="57">
        <v>10</v>
      </c>
      <c r="E146" s="189">
        <v>10</v>
      </c>
      <c r="F146" s="117">
        <v>0</v>
      </c>
      <c r="G146" s="116">
        <f t="shared" si="14"/>
        <v>0</v>
      </c>
    </row>
    <row r="147" spans="1:7" s="55" customFormat="1" ht="18.75" customHeight="1" thickTop="1" thickBot="1" x14ac:dyDescent="0.3">
      <c r="A147" s="83"/>
      <c r="B147" s="84"/>
      <c r="C147" s="94" t="s">
        <v>356</v>
      </c>
      <c r="D147" s="92">
        <f t="shared" ref="D147:E147" si="15">SUM(D129:D146)</f>
        <v>2243</v>
      </c>
      <c r="E147" s="192">
        <f t="shared" si="15"/>
        <v>2243</v>
      </c>
      <c r="F147" s="216">
        <f t="shared" ref="F147" si="16">SUM(F129:F146)</f>
        <v>365.8</v>
      </c>
      <c r="G147" s="123">
        <f t="shared" si="14"/>
        <v>16.308515381185913</v>
      </c>
    </row>
    <row r="148" spans="1:7" s="55" customFormat="1" ht="15.75" customHeight="1" thickBot="1" x14ac:dyDescent="0.3">
      <c r="A148" s="72"/>
      <c r="B148" s="73"/>
      <c r="C148" s="99"/>
      <c r="D148" s="100"/>
      <c r="E148" s="100"/>
    </row>
    <row r="149" spans="1:7" s="55" customFormat="1" ht="10.5" hidden="1" customHeight="1" thickBot="1" x14ac:dyDescent="0.3">
      <c r="A149" s="72"/>
      <c r="B149" s="73"/>
      <c r="C149" s="99"/>
      <c r="D149" s="100"/>
      <c r="E149" s="100"/>
    </row>
    <row r="150" spans="1:7" s="55" customFormat="1" ht="12.75" hidden="1" customHeight="1" thickBot="1" x14ac:dyDescent="0.25">
      <c r="A150" s="72"/>
      <c r="B150" s="73"/>
      <c r="C150" s="72"/>
      <c r="D150" s="59"/>
      <c r="E150" s="59"/>
    </row>
    <row r="151" spans="1:7" s="72" customFormat="1" ht="15.75" hidden="1" customHeight="1" x14ac:dyDescent="0.2">
      <c r="B151" s="73"/>
      <c r="D151" s="59"/>
      <c r="E151" s="59"/>
      <c r="F151" s="55"/>
      <c r="G151" s="55"/>
    </row>
    <row r="152" spans="1:7" s="55" customFormat="1" ht="15.75" x14ac:dyDescent="0.25">
      <c r="A152" s="111" t="s">
        <v>14</v>
      </c>
      <c r="B152" s="112" t="s">
        <v>13</v>
      </c>
      <c r="C152" s="111" t="s">
        <v>12</v>
      </c>
      <c r="D152" s="251" t="s">
        <v>11</v>
      </c>
      <c r="E152" s="251" t="s">
        <v>11</v>
      </c>
      <c r="F152" s="22" t="s">
        <v>0</v>
      </c>
      <c r="G152" s="118" t="s">
        <v>363</v>
      </c>
    </row>
    <row r="153" spans="1:7" s="55" customFormat="1" ht="15.75" customHeight="1" thickBot="1" x14ac:dyDescent="0.3">
      <c r="A153" s="113"/>
      <c r="B153" s="114"/>
      <c r="C153" s="115"/>
      <c r="D153" s="252" t="s">
        <v>10</v>
      </c>
      <c r="E153" s="252" t="s">
        <v>9</v>
      </c>
      <c r="F153" s="235" t="s">
        <v>458</v>
      </c>
      <c r="G153" s="119" t="s">
        <v>364</v>
      </c>
    </row>
    <row r="154" spans="1:7" s="55" customFormat="1" ht="16.5" thickTop="1" x14ac:dyDescent="0.25">
      <c r="A154" s="61">
        <v>110</v>
      </c>
      <c r="B154" s="61"/>
      <c r="C154" s="97" t="s">
        <v>45</v>
      </c>
      <c r="D154" s="56"/>
      <c r="E154" s="203"/>
      <c r="F154" s="138"/>
      <c r="G154" s="136"/>
    </row>
    <row r="155" spans="1:7" s="55" customFormat="1" ht="15.75" x14ac:dyDescent="0.25">
      <c r="A155" s="61"/>
      <c r="B155" s="74"/>
      <c r="C155" s="97"/>
      <c r="D155" s="56"/>
      <c r="E155" s="203"/>
      <c r="F155" s="139"/>
      <c r="G155" s="63"/>
    </row>
    <row r="156" spans="1:7" s="55" customFormat="1" ht="15" x14ac:dyDescent="0.2">
      <c r="A156" s="61"/>
      <c r="B156" s="75">
        <v>2143</v>
      </c>
      <c r="C156" s="63" t="s">
        <v>334</v>
      </c>
      <c r="D156" s="57">
        <v>820</v>
      </c>
      <c r="E156" s="189">
        <v>819.9</v>
      </c>
      <c r="F156" s="117">
        <v>494.1</v>
      </c>
      <c r="G156" s="116">
        <f t="shared" ref="G156:G191" si="17">(F156/E156)*100</f>
        <v>60.263446761800225</v>
      </c>
    </row>
    <row r="157" spans="1:7" s="55" customFormat="1" ht="15" x14ac:dyDescent="0.2">
      <c r="A157" s="61"/>
      <c r="B157" s="75">
        <v>3111</v>
      </c>
      <c r="C157" s="63" t="s">
        <v>142</v>
      </c>
      <c r="D157" s="57">
        <v>8280</v>
      </c>
      <c r="E157" s="189">
        <v>7865</v>
      </c>
      <c r="F157" s="117">
        <v>5991.2</v>
      </c>
      <c r="G157" s="116">
        <f t="shared" si="17"/>
        <v>76.175460902733633</v>
      </c>
    </row>
    <row r="158" spans="1:7" s="55" customFormat="1" ht="15" x14ac:dyDescent="0.2">
      <c r="A158" s="61"/>
      <c r="B158" s="75">
        <v>3113</v>
      </c>
      <c r="C158" s="63" t="s">
        <v>143</v>
      </c>
      <c r="D158" s="57">
        <v>29040</v>
      </c>
      <c r="E158" s="189">
        <v>28076.5</v>
      </c>
      <c r="F158" s="117">
        <v>21457.599999999999</v>
      </c>
      <c r="G158" s="116">
        <f t="shared" si="17"/>
        <v>76.425480383950983</v>
      </c>
    </row>
    <row r="159" spans="1:7" s="55" customFormat="1" ht="15" x14ac:dyDescent="0.2">
      <c r="A159" s="61"/>
      <c r="B159" s="75">
        <v>3231</v>
      </c>
      <c r="C159" s="63" t="s">
        <v>144</v>
      </c>
      <c r="D159" s="57">
        <v>350</v>
      </c>
      <c r="E159" s="189">
        <v>350</v>
      </c>
      <c r="F159" s="117">
        <v>262</v>
      </c>
      <c r="G159" s="116">
        <f t="shared" si="17"/>
        <v>74.857142857142861</v>
      </c>
    </row>
    <row r="160" spans="1:7" s="55" customFormat="1" ht="15" x14ac:dyDescent="0.2">
      <c r="A160" s="61"/>
      <c r="B160" s="75">
        <v>3313</v>
      </c>
      <c r="C160" s="63" t="s">
        <v>145</v>
      </c>
      <c r="D160" s="57">
        <v>1200</v>
      </c>
      <c r="E160" s="189">
        <v>1200</v>
      </c>
      <c r="F160" s="117">
        <v>850</v>
      </c>
      <c r="G160" s="116">
        <f t="shared" si="17"/>
        <v>70.833333333333343</v>
      </c>
    </row>
    <row r="161" spans="1:7" s="55" customFormat="1" ht="15" x14ac:dyDescent="0.2">
      <c r="A161" s="61"/>
      <c r="B161" s="75">
        <v>3314</v>
      </c>
      <c r="C161" s="63" t="s">
        <v>146</v>
      </c>
      <c r="D161" s="57">
        <v>12057</v>
      </c>
      <c r="E161" s="189">
        <v>11601</v>
      </c>
      <c r="F161" s="117">
        <v>8814</v>
      </c>
      <c r="G161" s="116">
        <f t="shared" si="17"/>
        <v>75.976208947504531</v>
      </c>
    </row>
    <row r="162" spans="1:7" s="55" customFormat="1" ht="15" x14ac:dyDescent="0.2">
      <c r="A162" s="61"/>
      <c r="B162" s="75">
        <v>3315</v>
      </c>
      <c r="C162" s="63" t="s">
        <v>147</v>
      </c>
      <c r="D162" s="57">
        <v>17843</v>
      </c>
      <c r="E162" s="189">
        <v>16517</v>
      </c>
      <c r="F162" s="117">
        <v>12920.5</v>
      </c>
      <c r="G162" s="116">
        <f t="shared" si="17"/>
        <v>78.225464672761404</v>
      </c>
    </row>
    <row r="163" spans="1:7" s="55" customFormat="1" ht="15" x14ac:dyDescent="0.2">
      <c r="A163" s="61"/>
      <c r="B163" s="75">
        <v>3319</v>
      </c>
      <c r="C163" s="63" t="s">
        <v>148</v>
      </c>
      <c r="D163" s="57">
        <v>825</v>
      </c>
      <c r="E163" s="189">
        <v>825</v>
      </c>
      <c r="F163" s="117">
        <v>328.4</v>
      </c>
      <c r="G163" s="116">
        <f t="shared" si="17"/>
        <v>39.806060606060605</v>
      </c>
    </row>
    <row r="164" spans="1:7" s="55" customFormat="1" ht="15" x14ac:dyDescent="0.2">
      <c r="A164" s="61"/>
      <c r="B164" s="75">
        <v>3322</v>
      </c>
      <c r="C164" s="63" t="s">
        <v>149</v>
      </c>
      <c r="D164" s="57">
        <v>20</v>
      </c>
      <c r="E164" s="189">
        <v>20</v>
      </c>
      <c r="F164" s="117">
        <v>0</v>
      </c>
      <c r="G164" s="116">
        <f t="shared" si="17"/>
        <v>0</v>
      </c>
    </row>
    <row r="165" spans="1:7" s="55" customFormat="1" ht="15" x14ac:dyDescent="0.2">
      <c r="A165" s="61"/>
      <c r="B165" s="75">
        <v>3326</v>
      </c>
      <c r="C165" s="63" t="s">
        <v>150</v>
      </c>
      <c r="D165" s="57">
        <v>20</v>
      </c>
      <c r="E165" s="189">
        <v>20</v>
      </c>
      <c r="F165" s="117">
        <v>0</v>
      </c>
      <c r="G165" s="116">
        <f t="shared" si="17"/>
        <v>0</v>
      </c>
    </row>
    <row r="166" spans="1:7" s="55" customFormat="1" ht="15" x14ac:dyDescent="0.2">
      <c r="A166" s="61"/>
      <c r="B166" s="75">
        <v>3330</v>
      </c>
      <c r="C166" s="63" t="s">
        <v>151</v>
      </c>
      <c r="D166" s="57">
        <v>100</v>
      </c>
      <c r="E166" s="189">
        <v>100</v>
      </c>
      <c r="F166" s="117">
        <v>45</v>
      </c>
      <c r="G166" s="116">
        <f t="shared" si="17"/>
        <v>45</v>
      </c>
    </row>
    <row r="167" spans="1:7" s="55" customFormat="1" ht="15" x14ac:dyDescent="0.2">
      <c r="A167" s="61"/>
      <c r="B167" s="75">
        <v>3392</v>
      </c>
      <c r="C167" s="63" t="s">
        <v>152</v>
      </c>
      <c r="D167" s="57">
        <v>855</v>
      </c>
      <c r="E167" s="189">
        <v>855</v>
      </c>
      <c r="F167" s="117">
        <v>600</v>
      </c>
      <c r="G167" s="116">
        <f t="shared" si="17"/>
        <v>70.175438596491219</v>
      </c>
    </row>
    <row r="168" spans="1:7" s="55" customFormat="1" ht="15" x14ac:dyDescent="0.2">
      <c r="A168" s="61"/>
      <c r="B168" s="75">
        <v>3412</v>
      </c>
      <c r="C168" s="63" t="s">
        <v>273</v>
      </c>
      <c r="D168" s="57">
        <v>22982</v>
      </c>
      <c r="E168" s="189">
        <v>20850</v>
      </c>
      <c r="F168" s="117">
        <v>16404</v>
      </c>
      <c r="G168" s="116">
        <f t="shared" si="17"/>
        <v>78.676258992805757</v>
      </c>
    </row>
    <row r="169" spans="1:7" s="55" customFormat="1" ht="15" x14ac:dyDescent="0.2">
      <c r="A169" s="61"/>
      <c r="B169" s="75">
        <v>3412</v>
      </c>
      <c r="C169" s="63" t="s">
        <v>269</v>
      </c>
      <c r="D169" s="57">
        <v>110</v>
      </c>
      <c r="E169" s="189">
        <v>110</v>
      </c>
      <c r="F169" s="117">
        <v>60.2</v>
      </c>
      <c r="G169" s="116">
        <f t="shared" si="17"/>
        <v>54.727272727272727</v>
      </c>
    </row>
    <row r="170" spans="1:7" s="55" customFormat="1" ht="15" hidden="1" x14ac:dyDescent="0.2">
      <c r="A170" s="61"/>
      <c r="B170" s="75">
        <v>3412</v>
      </c>
      <c r="C170" s="63" t="s">
        <v>443</v>
      </c>
      <c r="D170" s="57">
        <v>0</v>
      </c>
      <c r="E170" s="189">
        <v>0</v>
      </c>
      <c r="F170" s="117">
        <v>0</v>
      </c>
      <c r="G170" s="116" t="e">
        <f t="shared" si="17"/>
        <v>#DIV/0!</v>
      </c>
    </row>
    <row r="171" spans="1:7" s="55" customFormat="1" ht="15" hidden="1" x14ac:dyDescent="0.2">
      <c r="A171" s="61"/>
      <c r="B171" s="75">
        <v>3412</v>
      </c>
      <c r="C171" s="63" t="s">
        <v>433</v>
      </c>
      <c r="D171" s="57">
        <v>0</v>
      </c>
      <c r="E171" s="189">
        <v>0</v>
      </c>
      <c r="F171" s="117">
        <v>0</v>
      </c>
      <c r="G171" s="116" t="e">
        <f t="shared" si="17"/>
        <v>#DIV/0!</v>
      </c>
    </row>
    <row r="172" spans="1:7" s="55" customFormat="1" ht="15" x14ac:dyDescent="0.2">
      <c r="A172" s="61"/>
      <c r="B172" s="75">
        <v>3419</v>
      </c>
      <c r="C172" s="63" t="s">
        <v>265</v>
      </c>
      <c r="D172" s="57">
        <v>890</v>
      </c>
      <c r="E172" s="189">
        <v>1030</v>
      </c>
      <c r="F172" s="117">
        <v>736</v>
      </c>
      <c r="G172" s="116">
        <f t="shared" si="17"/>
        <v>71.456310679611647</v>
      </c>
    </row>
    <row r="173" spans="1:7" s="55" customFormat="1" ht="15" x14ac:dyDescent="0.2">
      <c r="A173" s="61"/>
      <c r="B173" s="75">
        <v>3421</v>
      </c>
      <c r="C173" s="63" t="s">
        <v>264</v>
      </c>
      <c r="D173" s="57">
        <v>11900</v>
      </c>
      <c r="E173" s="189">
        <v>12122</v>
      </c>
      <c r="F173" s="117">
        <v>11820</v>
      </c>
      <c r="G173" s="116">
        <f t="shared" si="17"/>
        <v>97.508661936974093</v>
      </c>
    </row>
    <row r="174" spans="1:7" s="55" customFormat="1" ht="15" x14ac:dyDescent="0.2">
      <c r="A174" s="61"/>
      <c r="B174" s="75">
        <v>3429</v>
      </c>
      <c r="C174" s="63" t="s">
        <v>153</v>
      </c>
      <c r="D174" s="57">
        <v>1750</v>
      </c>
      <c r="E174" s="189">
        <v>1388.1</v>
      </c>
      <c r="F174" s="117">
        <v>1149.5999999999999</v>
      </c>
      <c r="G174" s="116">
        <f t="shared" si="17"/>
        <v>82.818240760752104</v>
      </c>
    </row>
    <row r="175" spans="1:7" s="55" customFormat="1" ht="15" x14ac:dyDescent="0.2">
      <c r="A175" s="61"/>
      <c r="B175" s="75">
        <v>3639</v>
      </c>
      <c r="C175" s="63" t="s">
        <v>474</v>
      </c>
      <c r="D175" s="57">
        <v>1024</v>
      </c>
      <c r="E175" s="189">
        <v>1720</v>
      </c>
      <c r="F175" s="117">
        <v>1720</v>
      </c>
      <c r="G175" s="116">
        <f t="shared" si="17"/>
        <v>100</v>
      </c>
    </row>
    <row r="176" spans="1:7" s="55" customFormat="1" ht="15" x14ac:dyDescent="0.2">
      <c r="A176" s="61"/>
      <c r="B176" s="86">
        <v>3900</v>
      </c>
      <c r="C176" s="82" t="s">
        <v>473</v>
      </c>
      <c r="D176" s="57">
        <v>674</v>
      </c>
      <c r="E176" s="189">
        <v>674</v>
      </c>
      <c r="F176" s="117">
        <v>337</v>
      </c>
      <c r="G176" s="116">
        <f t="shared" si="17"/>
        <v>50</v>
      </c>
    </row>
    <row r="177" spans="1:7" s="55" customFormat="1" ht="15" x14ac:dyDescent="0.2">
      <c r="A177" s="61"/>
      <c r="B177" s="86">
        <v>4351</v>
      </c>
      <c r="C177" s="82" t="s">
        <v>163</v>
      </c>
      <c r="D177" s="57">
        <v>1902</v>
      </c>
      <c r="E177" s="189">
        <v>1902</v>
      </c>
      <c r="F177" s="117">
        <v>951</v>
      </c>
      <c r="G177" s="116">
        <f t="shared" si="17"/>
        <v>50</v>
      </c>
    </row>
    <row r="178" spans="1:7" s="55" customFormat="1" ht="15" x14ac:dyDescent="0.2">
      <c r="A178" s="61"/>
      <c r="B178" s="86">
        <v>4356</v>
      </c>
      <c r="C178" s="82" t="s">
        <v>267</v>
      </c>
      <c r="D178" s="57">
        <v>824</v>
      </c>
      <c r="E178" s="189">
        <v>1976.6</v>
      </c>
      <c r="F178" s="117">
        <v>1564.6</v>
      </c>
      <c r="G178" s="116">
        <f t="shared" si="17"/>
        <v>79.156126682181522</v>
      </c>
    </row>
    <row r="179" spans="1:7" s="55" customFormat="1" ht="15" x14ac:dyDescent="0.2">
      <c r="A179" s="61"/>
      <c r="B179" s="86">
        <v>4357</v>
      </c>
      <c r="C179" s="82" t="s">
        <v>268</v>
      </c>
      <c r="D179" s="57">
        <v>21183</v>
      </c>
      <c r="E179" s="189">
        <v>55683.8</v>
      </c>
      <c r="F179" s="117">
        <v>46550.8</v>
      </c>
      <c r="G179" s="116">
        <f t="shared" si="17"/>
        <v>83.598461311907585</v>
      </c>
    </row>
    <row r="180" spans="1:7" s="55" customFormat="1" ht="15" x14ac:dyDescent="0.2">
      <c r="A180" s="61"/>
      <c r="B180" s="86">
        <v>4359</v>
      </c>
      <c r="C180" s="82" t="s">
        <v>270</v>
      </c>
      <c r="D180" s="57">
        <v>2820</v>
      </c>
      <c r="E180" s="189">
        <v>3972.1</v>
      </c>
      <c r="F180" s="117">
        <v>2562.1</v>
      </c>
      <c r="G180" s="116">
        <f t="shared" si="17"/>
        <v>64.502404269781721</v>
      </c>
    </row>
    <row r="181" spans="1:7" s="55" customFormat="1" ht="15" hidden="1" x14ac:dyDescent="0.2">
      <c r="A181" s="61"/>
      <c r="B181" s="86">
        <v>4379</v>
      </c>
      <c r="C181" s="82" t="s">
        <v>415</v>
      </c>
      <c r="D181" s="57">
        <v>0</v>
      </c>
      <c r="E181" s="189">
        <v>0</v>
      </c>
      <c r="F181" s="117">
        <v>0</v>
      </c>
      <c r="G181" s="116" t="e">
        <f t="shared" si="17"/>
        <v>#DIV/0!</v>
      </c>
    </row>
    <row r="182" spans="1:7" s="55" customFormat="1" ht="15" customHeight="1" x14ac:dyDescent="0.2">
      <c r="A182" s="63"/>
      <c r="B182" s="75">
        <v>6171</v>
      </c>
      <c r="C182" s="63" t="s">
        <v>524</v>
      </c>
      <c r="D182" s="57">
        <v>2062</v>
      </c>
      <c r="E182" s="189">
        <v>2093</v>
      </c>
      <c r="F182" s="117">
        <v>1480.4</v>
      </c>
      <c r="G182" s="116">
        <f t="shared" si="17"/>
        <v>70.731008122312474</v>
      </c>
    </row>
    <row r="183" spans="1:7" s="55" customFormat="1" ht="15" customHeight="1" x14ac:dyDescent="0.2">
      <c r="A183" s="63"/>
      <c r="B183" s="75">
        <v>6223</v>
      </c>
      <c r="C183" s="63" t="s">
        <v>169</v>
      </c>
      <c r="D183" s="57">
        <v>20</v>
      </c>
      <c r="E183" s="189">
        <v>20</v>
      </c>
      <c r="F183" s="117">
        <v>0</v>
      </c>
      <c r="G183" s="116">
        <f t="shared" si="17"/>
        <v>0</v>
      </c>
    </row>
    <row r="184" spans="1:7" s="55" customFormat="1" ht="15" customHeight="1" x14ac:dyDescent="0.2">
      <c r="A184" s="63"/>
      <c r="B184" s="60">
        <v>6310</v>
      </c>
      <c r="C184" s="63" t="s">
        <v>190</v>
      </c>
      <c r="D184" s="57">
        <v>2408</v>
      </c>
      <c r="E184" s="189">
        <v>2363</v>
      </c>
      <c r="F184" s="117">
        <v>1278.0999999999999</v>
      </c>
      <c r="G184" s="116">
        <f t="shared" si="17"/>
        <v>54.088023698688104</v>
      </c>
    </row>
    <row r="185" spans="1:7" s="55" customFormat="1" ht="15" x14ac:dyDescent="0.2">
      <c r="A185" s="63"/>
      <c r="B185" s="60">
        <v>6399</v>
      </c>
      <c r="C185" s="63" t="s">
        <v>191</v>
      </c>
      <c r="D185" s="57">
        <v>21012</v>
      </c>
      <c r="E185" s="189">
        <v>14952</v>
      </c>
      <c r="F185" s="117">
        <v>12009.8</v>
      </c>
      <c r="G185" s="116">
        <f t="shared" si="17"/>
        <v>80.322364901016584</v>
      </c>
    </row>
    <row r="186" spans="1:7" s="55" customFormat="1" ht="18" customHeight="1" x14ac:dyDescent="0.2">
      <c r="A186" s="63"/>
      <c r="B186" s="60">
        <v>6402</v>
      </c>
      <c r="C186" s="63" t="s">
        <v>192</v>
      </c>
      <c r="D186" s="57">
        <v>0</v>
      </c>
      <c r="E186" s="189">
        <v>14.1</v>
      </c>
      <c r="F186" s="117">
        <v>14</v>
      </c>
      <c r="G186" s="116">
        <f t="shared" si="17"/>
        <v>99.290780141843967</v>
      </c>
    </row>
    <row r="187" spans="1:7" s="55" customFormat="1" ht="15" hidden="1" x14ac:dyDescent="0.2">
      <c r="A187" s="63"/>
      <c r="B187" s="60">
        <v>6409</v>
      </c>
      <c r="C187" s="63" t="s">
        <v>405</v>
      </c>
      <c r="D187" s="57">
        <v>0</v>
      </c>
      <c r="E187" s="189">
        <v>0</v>
      </c>
      <c r="F187" s="117">
        <v>0</v>
      </c>
      <c r="G187" s="116" t="e">
        <f t="shared" si="17"/>
        <v>#DIV/0!</v>
      </c>
    </row>
    <row r="188" spans="1:7" s="55" customFormat="1" ht="18" hidden="1" customHeight="1" x14ac:dyDescent="0.2">
      <c r="A188" s="63"/>
      <c r="B188" s="60">
        <v>6402</v>
      </c>
      <c r="C188" s="63" t="s">
        <v>192</v>
      </c>
      <c r="D188" s="56">
        <v>0</v>
      </c>
      <c r="E188" s="203">
        <v>0</v>
      </c>
      <c r="F188" s="117">
        <v>0</v>
      </c>
      <c r="G188" s="116" t="e">
        <f t="shared" si="17"/>
        <v>#DIV/0!</v>
      </c>
    </row>
    <row r="189" spans="1:7" s="55" customFormat="1" ht="17.25" customHeight="1" x14ac:dyDescent="0.2">
      <c r="A189" s="63"/>
      <c r="B189" s="60">
        <v>6409</v>
      </c>
      <c r="C189" s="63" t="s">
        <v>193</v>
      </c>
      <c r="D189" s="56">
        <v>0</v>
      </c>
      <c r="E189" s="203">
        <v>14</v>
      </c>
      <c r="F189" s="117">
        <v>13.3</v>
      </c>
      <c r="G189" s="116">
        <f t="shared" si="17"/>
        <v>95</v>
      </c>
    </row>
    <row r="190" spans="1:7" s="55" customFormat="1" ht="15.75" customHeight="1" thickBot="1" x14ac:dyDescent="0.25">
      <c r="A190" s="143"/>
      <c r="B190" s="144">
        <v>6409</v>
      </c>
      <c r="C190" s="143" t="s">
        <v>397</v>
      </c>
      <c r="D190" s="57">
        <v>6173</v>
      </c>
      <c r="E190" s="189">
        <v>23957.9</v>
      </c>
      <c r="F190" s="117">
        <v>0</v>
      </c>
      <c r="G190" s="116">
        <f t="shared" si="17"/>
        <v>0</v>
      </c>
    </row>
    <row r="191" spans="1:7" s="55" customFormat="1" ht="18.75" customHeight="1" thickTop="1" thickBot="1" x14ac:dyDescent="0.3">
      <c r="A191" s="83"/>
      <c r="B191" s="84"/>
      <c r="C191" s="94" t="s">
        <v>194</v>
      </c>
      <c r="D191" s="92">
        <f t="shared" ref="D191:E191" si="18">SUM(D156:D190)</f>
        <v>169144</v>
      </c>
      <c r="E191" s="192">
        <f t="shared" si="18"/>
        <v>213092.00000000003</v>
      </c>
      <c r="F191" s="216">
        <f t="shared" ref="F191" si="19">SUM(F156:F190)</f>
        <v>150413.69999999998</v>
      </c>
      <c r="G191" s="123">
        <f t="shared" si="17"/>
        <v>70.586272595874064</v>
      </c>
    </row>
    <row r="192" spans="1:7" s="55" customFormat="1" ht="17.25" customHeight="1" thickBot="1" x14ac:dyDescent="0.25">
      <c r="A192" s="72"/>
      <c r="B192" s="73"/>
      <c r="C192" s="72"/>
      <c r="D192" s="59"/>
      <c r="E192" s="59"/>
    </row>
    <row r="193" spans="1:7" s="55" customFormat="1" ht="13.5" hidden="1" customHeight="1" x14ac:dyDescent="0.2">
      <c r="A193" s="72"/>
      <c r="B193" s="73"/>
      <c r="C193" s="72"/>
      <c r="D193" s="59"/>
      <c r="E193" s="59"/>
    </row>
    <row r="194" spans="1:7" s="55" customFormat="1" ht="13.5" hidden="1" customHeight="1" x14ac:dyDescent="0.2">
      <c r="A194" s="72"/>
      <c r="B194" s="73"/>
      <c r="C194" s="72"/>
      <c r="D194" s="59"/>
      <c r="E194" s="59"/>
    </row>
    <row r="195" spans="1:7" s="55" customFormat="1" ht="13.5" hidden="1" customHeight="1" x14ac:dyDescent="0.2">
      <c r="A195" s="72"/>
      <c r="B195" s="73"/>
      <c r="C195" s="72"/>
      <c r="D195" s="59"/>
      <c r="E195" s="59"/>
    </row>
    <row r="196" spans="1:7" s="55" customFormat="1" ht="13.5" hidden="1" customHeight="1" x14ac:dyDescent="0.2">
      <c r="A196" s="72"/>
      <c r="B196" s="73"/>
      <c r="C196" s="72"/>
      <c r="D196" s="59"/>
      <c r="E196" s="59"/>
    </row>
    <row r="197" spans="1:7" s="55" customFormat="1" ht="13.5" hidden="1" customHeight="1" x14ac:dyDescent="0.2">
      <c r="A197" s="72"/>
      <c r="B197" s="73"/>
      <c r="C197" s="72"/>
      <c r="D197" s="59"/>
      <c r="E197" s="59"/>
    </row>
    <row r="198" spans="1:7" s="55" customFormat="1" ht="6" hidden="1" customHeight="1" thickBot="1" x14ac:dyDescent="0.25">
      <c r="A198" s="72"/>
      <c r="B198" s="73"/>
      <c r="C198" s="72"/>
      <c r="D198" s="59"/>
      <c r="E198" s="59"/>
    </row>
    <row r="199" spans="1:7" s="55" customFormat="1" ht="2.25" hidden="1" customHeight="1" thickBot="1" x14ac:dyDescent="0.25">
      <c r="A199" s="72"/>
      <c r="B199" s="73"/>
      <c r="C199" s="72"/>
      <c r="D199" s="59"/>
      <c r="E199" s="59"/>
    </row>
    <row r="200" spans="1:7" s="55" customFormat="1" ht="15.75" x14ac:dyDescent="0.25">
      <c r="A200" s="111" t="s">
        <v>14</v>
      </c>
      <c r="B200" s="112" t="s">
        <v>13</v>
      </c>
      <c r="C200" s="111" t="s">
        <v>12</v>
      </c>
      <c r="D200" s="251" t="s">
        <v>11</v>
      </c>
      <c r="E200" s="251" t="s">
        <v>11</v>
      </c>
      <c r="F200" s="22" t="s">
        <v>0</v>
      </c>
      <c r="G200" s="118" t="s">
        <v>363</v>
      </c>
    </row>
    <row r="201" spans="1:7" s="55" customFormat="1" ht="15.75" customHeight="1" thickBot="1" x14ac:dyDescent="0.3">
      <c r="A201" s="113"/>
      <c r="B201" s="114"/>
      <c r="C201" s="115"/>
      <c r="D201" s="252" t="s">
        <v>10</v>
      </c>
      <c r="E201" s="252" t="s">
        <v>9</v>
      </c>
      <c r="F201" s="235" t="s">
        <v>458</v>
      </c>
      <c r="G201" s="119" t="s">
        <v>364</v>
      </c>
    </row>
    <row r="202" spans="1:7" s="55" customFormat="1" ht="16.5" thickTop="1" x14ac:dyDescent="0.25">
      <c r="A202" s="61">
        <v>120</v>
      </c>
      <c r="B202" s="61"/>
      <c r="C202" s="91" t="s">
        <v>30</v>
      </c>
      <c r="D202" s="56"/>
      <c r="E202" s="203"/>
      <c r="F202" s="138"/>
      <c r="G202" s="136"/>
    </row>
    <row r="203" spans="1:7" s="55" customFormat="1" ht="15" customHeight="1" x14ac:dyDescent="0.2">
      <c r="A203" s="63"/>
      <c r="B203" s="60"/>
      <c r="C203" s="62"/>
      <c r="D203" s="57"/>
      <c r="E203" s="189"/>
      <c r="F203" s="139"/>
      <c r="G203" s="63"/>
    </row>
    <row r="204" spans="1:7" s="55" customFormat="1" ht="15" customHeight="1" x14ac:dyDescent="0.2">
      <c r="A204" s="63"/>
      <c r="B204" s="60">
        <v>1014</v>
      </c>
      <c r="C204" s="63" t="s">
        <v>277</v>
      </c>
      <c r="D204" s="57">
        <v>55</v>
      </c>
      <c r="E204" s="189">
        <v>55</v>
      </c>
      <c r="F204" s="117">
        <v>3.8</v>
      </c>
      <c r="G204" s="116">
        <f t="shared" ref="G204:G241" si="20">(F204/E204)*100</f>
        <v>6.9090909090909092</v>
      </c>
    </row>
    <row r="205" spans="1:7" s="55" customFormat="1" ht="15" hidden="1" customHeight="1" x14ac:dyDescent="0.2">
      <c r="A205" s="63"/>
      <c r="B205" s="60">
        <v>2143</v>
      </c>
      <c r="C205" s="63" t="s">
        <v>95</v>
      </c>
      <c r="D205" s="57">
        <v>0</v>
      </c>
      <c r="E205" s="189">
        <v>0</v>
      </c>
      <c r="F205" s="117">
        <v>0</v>
      </c>
      <c r="G205" s="116" t="e">
        <f t="shared" si="20"/>
        <v>#DIV/0!</v>
      </c>
    </row>
    <row r="206" spans="1:7" s="55" customFormat="1" ht="15" customHeight="1" x14ac:dyDescent="0.2">
      <c r="A206" s="63"/>
      <c r="B206" s="60">
        <v>2212</v>
      </c>
      <c r="C206" s="63" t="s">
        <v>96</v>
      </c>
      <c r="D206" s="57">
        <v>22885</v>
      </c>
      <c r="E206" s="189">
        <v>19231</v>
      </c>
      <c r="F206" s="117">
        <v>8341.5</v>
      </c>
      <c r="G206" s="116">
        <f t="shared" si="20"/>
        <v>43.375279496646044</v>
      </c>
    </row>
    <row r="207" spans="1:7" s="55" customFormat="1" ht="15" customHeight="1" x14ac:dyDescent="0.2">
      <c r="A207" s="63"/>
      <c r="B207" s="60">
        <v>2219</v>
      </c>
      <c r="C207" s="63" t="s">
        <v>97</v>
      </c>
      <c r="D207" s="57">
        <v>28669</v>
      </c>
      <c r="E207" s="189">
        <v>20190</v>
      </c>
      <c r="F207" s="117">
        <v>4504.8999999999996</v>
      </c>
      <c r="G207" s="116">
        <f t="shared" si="20"/>
        <v>22.312530955918771</v>
      </c>
    </row>
    <row r="208" spans="1:7" s="55" customFormat="1" ht="15" customHeight="1" x14ac:dyDescent="0.2">
      <c r="A208" s="63"/>
      <c r="B208" s="60">
        <v>2221</v>
      </c>
      <c r="C208" s="63" t="s">
        <v>98</v>
      </c>
      <c r="D208" s="57">
        <v>177</v>
      </c>
      <c r="E208" s="189">
        <v>177</v>
      </c>
      <c r="F208" s="117">
        <v>0</v>
      </c>
      <c r="G208" s="116">
        <f t="shared" si="20"/>
        <v>0</v>
      </c>
    </row>
    <row r="209" spans="1:7" s="55" customFormat="1" ht="15" customHeight="1" x14ac:dyDescent="0.2">
      <c r="A209" s="63"/>
      <c r="B209" s="60">
        <v>2310</v>
      </c>
      <c r="C209" s="63" t="s">
        <v>195</v>
      </c>
      <c r="D209" s="57">
        <v>10</v>
      </c>
      <c r="E209" s="189">
        <v>10</v>
      </c>
      <c r="F209" s="117">
        <v>0</v>
      </c>
      <c r="G209" s="116">
        <f t="shared" si="20"/>
        <v>0</v>
      </c>
    </row>
    <row r="210" spans="1:7" s="55" customFormat="1" ht="15" customHeight="1" x14ac:dyDescent="0.2">
      <c r="A210" s="63"/>
      <c r="B210" s="60">
        <v>2321</v>
      </c>
      <c r="C210" s="77" t="s">
        <v>351</v>
      </c>
      <c r="D210" s="57">
        <v>0</v>
      </c>
      <c r="E210" s="189">
        <v>3509.5</v>
      </c>
      <c r="F210" s="117">
        <v>1773.6</v>
      </c>
      <c r="G210" s="116">
        <f t="shared" si="20"/>
        <v>50.537113548938592</v>
      </c>
    </row>
    <row r="211" spans="1:7" s="55" customFormat="1" ht="15" customHeight="1" x14ac:dyDescent="0.2">
      <c r="A211" s="63"/>
      <c r="B211" s="60">
        <v>2333</v>
      </c>
      <c r="C211" s="63" t="s">
        <v>331</v>
      </c>
      <c r="D211" s="57">
        <v>281</v>
      </c>
      <c r="E211" s="189">
        <v>281</v>
      </c>
      <c r="F211" s="117">
        <v>0</v>
      </c>
      <c r="G211" s="116">
        <f t="shared" si="20"/>
        <v>0</v>
      </c>
    </row>
    <row r="212" spans="1:7" s="55" customFormat="1" ht="15" customHeight="1" x14ac:dyDescent="0.2">
      <c r="A212" s="63"/>
      <c r="B212" s="60">
        <v>3111</v>
      </c>
      <c r="C212" s="63" t="s">
        <v>332</v>
      </c>
      <c r="D212" s="57">
        <v>400</v>
      </c>
      <c r="E212" s="189">
        <v>622.1</v>
      </c>
      <c r="F212" s="117">
        <v>379.3</v>
      </c>
      <c r="G212" s="116">
        <f t="shared" si="20"/>
        <v>60.970904999196271</v>
      </c>
    </row>
    <row r="213" spans="1:7" s="55" customFormat="1" ht="15" customHeight="1" x14ac:dyDescent="0.2">
      <c r="A213" s="63"/>
      <c r="B213" s="60">
        <v>3113</v>
      </c>
      <c r="C213" s="63" t="s">
        <v>104</v>
      </c>
      <c r="D213" s="57">
        <v>5100</v>
      </c>
      <c r="E213" s="189">
        <v>8014.6</v>
      </c>
      <c r="F213" s="117">
        <v>2193.8000000000002</v>
      </c>
      <c r="G213" s="116">
        <f t="shared" si="20"/>
        <v>27.372545105183043</v>
      </c>
    </row>
    <row r="214" spans="1:7" s="55" customFormat="1" ht="15" hidden="1" customHeight="1" x14ac:dyDescent="0.2">
      <c r="A214" s="63"/>
      <c r="B214" s="60">
        <v>3231</v>
      </c>
      <c r="C214" s="63" t="s">
        <v>105</v>
      </c>
      <c r="D214" s="57">
        <v>0</v>
      </c>
      <c r="E214" s="189">
        <v>0</v>
      </c>
      <c r="F214" s="117">
        <v>0</v>
      </c>
      <c r="G214" s="116" t="e">
        <f t="shared" si="20"/>
        <v>#DIV/0!</v>
      </c>
    </row>
    <row r="215" spans="1:7" s="55" customFormat="1" ht="15" customHeight="1" x14ac:dyDescent="0.2">
      <c r="A215" s="63"/>
      <c r="B215" s="60">
        <v>3313</v>
      </c>
      <c r="C215" s="63" t="s">
        <v>278</v>
      </c>
      <c r="D215" s="57">
        <v>5625</v>
      </c>
      <c r="E215" s="189">
        <v>5625</v>
      </c>
      <c r="F215" s="117">
        <v>15</v>
      </c>
      <c r="G215" s="116">
        <f t="shared" si="20"/>
        <v>0.26666666666666666</v>
      </c>
    </row>
    <row r="216" spans="1:7" s="55" customFormat="1" ht="15" customHeight="1" x14ac:dyDescent="0.2">
      <c r="A216" s="63"/>
      <c r="B216" s="60">
        <v>3322</v>
      </c>
      <c r="C216" s="63" t="s">
        <v>108</v>
      </c>
      <c r="D216" s="57">
        <v>8000</v>
      </c>
      <c r="E216" s="189">
        <v>10373</v>
      </c>
      <c r="F216" s="117">
        <v>3785.3</v>
      </c>
      <c r="G216" s="116">
        <f t="shared" si="20"/>
        <v>36.491853851344842</v>
      </c>
    </row>
    <row r="217" spans="1:7" s="55" customFormat="1" ht="15" customHeight="1" x14ac:dyDescent="0.2">
      <c r="A217" s="82"/>
      <c r="B217" s="81">
        <v>3326</v>
      </c>
      <c r="C217" s="76" t="s">
        <v>109</v>
      </c>
      <c r="D217" s="57">
        <v>0</v>
      </c>
      <c r="E217" s="189">
        <v>60</v>
      </c>
      <c r="F217" s="117">
        <v>46.2</v>
      </c>
      <c r="G217" s="116">
        <f t="shared" si="20"/>
        <v>77</v>
      </c>
    </row>
    <row r="218" spans="1:7" s="55" customFormat="1" ht="15" hidden="1" customHeight="1" x14ac:dyDescent="0.2">
      <c r="A218" s="82"/>
      <c r="B218" s="81">
        <v>3392</v>
      </c>
      <c r="C218" s="82" t="s">
        <v>259</v>
      </c>
      <c r="D218" s="57">
        <v>0</v>
      </c>
      <c r="E218" s="189">
        <v>0</v>
      </c>
      <c r="F218" s="117">
        <v>0</v>
      </c>
      <c r="G218" s="116" t="e">
        <f t="shared" si="20"/>
        <v>#DIV/0!</v>
      </c>
    </row>
    <row r="219" spans="1:7" s="55" customFormat="1" ht="15" customHeight="1" x14ac:dyDescent="0.2">
      <c r="A219" s="82"/>
      <c r="B219" s="81">
        <v>3412</v>
      </c>
      <c r="C219" s="63" t="s">
        <v>110</v>
      </c>
      <c r="D219" s="57">
        <v>6016</v>
      </c>
      <c r="E219" s="189">
        <v>6149.1</v>
      </c>
      <c r="F219" s="117">
        <v>536.70000000000005</v>
      </c>
      <c r="G219" s="116">
        <f t="shared" si="20"/>
        <v>8.7281065521783674</v>
      </c>
    </row>
    <row r="220" spans="1:7" s="55" customFormat="1" ht="15" customHeight="1" x14ac:dyDescent="0.2">
      <c r="A220" s="82"/>
      <c r="B220" s="75">
        <v>3421</v>
      </c>
      <c r="C220" s="77" t="s">
        <v>111</v>
      </c>
      <c r="D220" s="57">
        <v>90</v>
      </c>
      <c r="E220" s="189">
        <v>50</v>
      </c>
      <c r="F220" s="117">
        <v>0</v>
      </c>
      <c r="G220" s="116">
        <f t="shared" si="20"/>
        <v>0</v>
      </c>
    </row>
    <row r="221" spans="1:7" s="55" customFormat="1" ht="15" hidden="1" customHeight="1" x14ac:dyDescent="0.2">
      <c r="A221" s="82"/>
      <c r="B221" s="81">
        <v>6409</v>
      </c>
      <c r="C221" s="82" t="s">
        <v>202</v>
      </c>
      <c r="D221" s="57">
        <v>0</v>
      </c>
      <c r="E221" s="189">
        <v>0</v>
      </c>
      <c r="F221" s="117">
        <v>0</v>
      </c>
      <c r="G221" s="116" t="e">
        <f t="shared" si="20"/>
        <v>#DIV/0!</v>
      </c>
    </row>
    <row r="222" spans="1:7" s="55" customFormat="1" ht="15" hidden="1" customHeight="1" x14ac:dyDescent="0.2">
      <c r="A222" s="82"/>
      <c r="B222" s="81">
        <v>5599</v>
      </c>
      <c r="C222" s="82" t="s">
        <v>307</v>
      </c>
      <c r="D222" s="57">
        <v>0</v>
      </c>
      <c r="E222" s="189">
        <v>0</v>
      </c>
      <c r="F222" s="117">
        <v>0</v>
      </c>
      <c r="G222" s="116" t="e">
        <f t="shared" si="20"/>
        <v>#DIV/0!</v>
      </c>
    </row>
    <row r="223" spans="1:7" ht="15" hidden="1" customHeight="1" x14ac:dyDescent="0.2">
      <c r="A223" s="63"/>
      <c r="B223" s="75">
        <v>3599</v>
      </c>
      <c r="C223" s="76" t="s">
        <v>155</v>
      </c>
      <c r="D223" s="57">
        <v>0</v>
      </c>
      <c r="E223" s="189">
        <v>0</v>
      </c>
      <c r="F223" s="117">
        <v>0</v>
      </c>
      <c r="G223" s="116" t="e">
        <f t="shared" si="20"/>
        <v>#DIV/0!</v>
      </c>
    </row>
    <row r="224" spans="1:7" ht="15" customHeight="1" x14ac:dyDescent="0.2">
      <c r="A224" s="63"/>
      <c r="B224" s="75">
        <v>3612</v>
      </c>
      <c r="C224" s="76" t="s">
        <v>112</v>
      </c>
      <c r="D224" s="57">
        <v>7618</v>
      </c>
      <c r="E224" s="189">
        <v>7884.8</v>
      </c>
      <c r="F224" s="117">
        <v>3815</v>
      </c>
      <c r="G224" s="116">
        <f t="shared" si="20"/>
        <v>48.384232954545453</v>
      </c>
    </row>
    <row r="225" spans="1:7" ht="15" customHeight="1" x14ac:dyDescent="0.2">
      <c r="A225" s="63"/>
      <c r="B225" s="75">
        <v>3613</v>
      </c>
      <c r="C225" s="76" t="s">
        <v>196</v>
      </c>
      <c r="D225" s="57">
        <v>11962</v>
      </c>
      <c r="E225" s="189">
        <v>12241.6</v>
      </c>
      <c r="F225" s="117">
        <v>6538</v>
      </c>
      <c r="G225" s="116">
        <f t="shared" si="20"/>
        <v>53.40805123513266</v>
      </c>
    </row>
    <row r="226" spans="1:7" ht="15" hidden="1" customHeight="1" x14ac:dyDescent="0.2">
      <c r="A226" s="63"/>
      <c r="B226" s="75">
        <v>2229</v>
      </c>
      <c r="C226" s="76" t="s">
        <v>99</v>
      </c>
      <c r="D226" s="57">
        <v>0</v>
      </c>
      <c r="E226" s="189">
        <v>0</v>
      </c>
      <c r="F226" s="117">
        <v>0</v>
      </c>
      <c r="G226" s="116" t="e">
        <f t="shared" si="20"/>
        <v>#DIV/0!</v>
      </c>
    </row>
    <row r="227" spans="1:7" ht="15" hidden="1" customHeight="1" x14ac:dyDescent="0.2">
      <c r="A227" s="63"/>
      <c r="B227" s="75">
        <v>2241</v>
      </c>
      <c r="C227" s="76" t="s">
        <v>100</v>
      </c>
      <c r="D227" s="57">
        <v>0</v>
      </c>
      <c r="E227" s="189">
        <v>0</v>
      </c>
      <c r="F227" s="117">
        <v>0</v>
      </c>
      <c r="G227" s="116" t="e">
        <f t="shared" si="20"/>
        <v>#DIV/0!</v>
      </c>
    </row>
    <row r="228" spans="1:7" ht="15" hidden="1" customHeight="1" x14ac:dyDescent="0.2">
      <c r="A228" s="63"/>
      <c r="B228" s="75">
        <v>2249</v>
      </c>
      <c r="C228" s="76" t="s">
        <v>101</v>
      </c>
      <c r="D228" s="57">
        <v>0</v>
      </c>
      <c r="E228" s="189">
        <v>0</v>
      </c>
      <c r="F228" s="117">
        <v>0</v>
      </c>
      <c r="G228" s="116" t="e">
        <f t="shared" si="20"/>
        <v>#DIV/0!</v>
      </c>
    </row>
    <row r="229" spans="1:7" ht="15" hidden="1" customHeight="1" x14ac:dyDescent="0.2">
      <c r="A229" s="63"/>
      <c r="B229" s="75">
        <v>2310</v>
      </c>
      <c r="C229" s="76" t="s">
        <v>102</v>
      </c>
      <c r="D229" s="57">
        <v>0</v>
      </c>
      <c r="E229" s="189">
        <v>0</v>
      </c>
      <c r="F229" s="117">
        <v>0</v>
      </c>
      <c r="G229" s="116" t="e">
        <f t="shared" si="20"/>
        <v>#DIV/0!</v>
      </c>
    </row>
    <row r="230" spans="1:7" ht="15" hidden="1" customHeight="1" x14ac:dyDescent="0.2">
      <c r="A230" s="63"/>
      <c r="B230" s="75">
        <v>2321</v>
      </c>
      <c r="C230" s="76" t="s">
        <v>258</v>
      </c>
      <c r="D230" s="57">
        <v>0</v>
      </c>
      <c r="E230" s="189">
        <v>0</v>
      </c>
      <c r="F230" s="117">
        <v>0</v>
      </c>
      <c r="G230" s="116" t="e">
        <f t="shared" si="20"/>
        <v>#DIV/0!</v>
      </c>
    </row>
    <row r="231" spans="1:7" ht="15" hidden="1" customHeight="1" x14ac:dyDescent="0.2">
      <c r="A231" s="63"/>
      <c r="B231" s="75">
        <v>2331</v>
      </c>
      <c r="C231" s="76" t="s">
        <v>103</v>
      </c>
      <c r="D231" s="57">
        <v>0</v>
      </c>
      <c r="E231" s="189">
        <v>0</v>
      </c>
      <c r="F231" s="117">
        <v>0</v>
      </c>
      <c r="G231" s="116" t="e">
        <f t="shared" si="20"/>
        <v>#DIV/0!</v>
      </c>
    </row>
    <row r="232" spans="1:7" ht="15" hidden="1" customHeight="1" x14ac:dyDescent="0.2">
      <c r="A232" s="63"/>
      <c r="B232" s="75">
        <v>3613</v>
      </c>
      <c r="C232" s="76" t="s">
        <v>113</v>
      </c>
      <c r="D232" s="57">
        <v>0</v>
      </c>
      <c r="E232" s="189">
        <v>0</v>
      </c>
      <c r="F232" s="117">
        <v>0</v>
      </c>
      <c r="G232" s="116" t="e">
        <f t="shared" si="20"/>
        <v>#DIV/0!</v>
      </c>
    </row>
    <row r="233" spans="1:7" ht="15" customHeight="1" x14ac:dyDescent="0.2">
      <c r="A233" s="63"/>
      <c r="B233" s="75">
        <v>3631</v>
      </c>
      <c r="C233" s="76" t="s">
        <v>114</v>
      </c>
      <c r="D233" s="57">
        <v>7218</v>
      </c>
      <c r="E233" s="189">
        <v>564.5</v>
      </c>
      <c r="F233" s="117">
        <v>478.4</v>
      </c>
      <c r="G233" s="116">
        <f t="shared" si="20"/>
        <v>84.747564216120452</v>
      </c>
    </row>
    <row r="234" spans="1:7" ht="15" customHeight="1" x14ac:dyDescent="0.2">
      <c r="A234" s="63"/>
      <c r="B234" s="75">
        <v>3632</v>
      </c>
      <c r="C234" s="77" t="s">
        <v>115</v>
      </c>
      <c r="D234" s="57">
        <v>1582</v>
      </c>
      <c r="E234" s="189">
        <v>1817</v>
      </c>
      <c r="F234" s="117">
        <v>771.7</v>
      </c>
      <c r="G234" s="116">
        <f t="shared" si="20"/>
        <v>42.471106219042383</v>
      </c>
    </row>
    <row r="235" spans="1:7" ht="15" hidden="1" customHeight="1" x14ac:dyDescent="0.2">
      <c r="A235" s="63"/>
      <c r="B235" s="75">
        <v>3231</v>
      </c>
      <c r="C235" s="76" t="s">
        <v>105</v>
      </c>
      <c r="D235" s="57">
        <v>0</v>
      </c>
      <c r="E235" s="189">
        <v>0</v>
      </c>
      <c r="F235" s="117">
        <v>0</v>
      </c>
      <c r="G235" s="116" t="e">
        <f t="shared" si="20"/>
        <v>#DIV/0!</v>
      </c>
    </row>
    <row r="236" spans="1:7" ht="15" customHeight="1" x14ac:dyDescent="0.2">
      <c r="A236" s="63"/>
      <c r="B236" s="75">
        <v>3634</v>
      </c>
      <c r="C236" s="76" t="s">
        <v>197</v>
      </c>
      <c r="D236" s="57">
        <v>200</v>
      </c>
      <c r="E236" s="189">
        <v>200</v>
      </c>
      <c r="F236" s="117">
        <v>0</v>
      </c>
      <c r="G236" s="116">
        <f t="shared" si="20"/>
        <v>0</v>
      </c>
    </row>
    <row r="237" spans="1:7" ht="15" hidden="1" customHeight="1" x14ac:dyDescent="0.2">
      <c r="A237" s="78"/>
      <c r="B237" s="75">
        <v>3314</v>
      </c>
      <c r="C237" s="77" t="s">
        <v>106</v>
      </c>
      <c r="D237" s="57">
        <v>0</v>
      </c>
      <c r="E237" s="189">
        <v>0</v>
      </c>
      <c r="F237" s="117">
        <v>0</v>
      </c>
      <c r="G237" s="116" t="e">
        <f t="shared" si="20"/>
        <v>#DIV/0!</v>
      </c>
    </row>
    <row r="238" spans="1:7" ht="15" hidden="1" customHeight="1" x14ac:dyDescent="0.2">
      <c r="A238" s="63"/>
      <c r="B238" s="75">
        <v>3319</v>
      </c>
      <c r="C238" s="77" t="s">
        <v>107</v>
      </c>
      <c r="D238" s="57">
        <v>0</v>
      </c>
      <c r="E238" s="189">
        <v>0</v>
      </c>
      <c r="F238" s="117">
        <v>0</v>
      </c>
      <c r="G238" s="116" t="e">
        <f t="shared" si="20"/>
        <v>#DIV/0!</v>
      </c>
    </row>
    <row r="239" spans="1:7" ht="15" customHeight="1" x14ac:dyDescent="0.2">
      <c r="A239" s="63"/>
      <c r="B239" s="75">
        <v>3639</v>
      </c>
      <c r="C239" s="77" t="s">
        <v>198</v>
      </c>
      <c r="D239" s="57">
        <v>525</v>
      </c>
      <c r="E239" s="189">
        <v>812.2</v>
      </c>
      <c r="F239" s="117">
        <v>243.2</v>
      </c>
      <c r="G239" s="116">
        <f t="shared" si="20"/>
        <v>29.943363703521296</v>
      </c>
    </row>
    <row r="240" spans="1:7" ht="15" customHeight="1" x14ac:dyDescent="0.2">
      <c r="A240" s="63"/>
      <c r="B240" s="75">
        <v>3639</v>
      </c>
      <c r="C240" s="77" t="s">
        <v>199</v>
      </c>
      <c r="D240" s="57">
        <v>453</v>
      </c>
      <c r="E240" s="189">
        <v>453</v>
      </c>
      <c r="F240" s="117">
        <v>16</v>
      </c>
      <c r="G240" s="116">
        <f t="shared" si="20"/>
        <v>3.5320088300220749</v>
      </c>
    </row>
    <row r="241" spans="1:7" ht="15" customHeight="1" x14ac:dyDescent="0.2">
      <c r="A241" s="63"/>
      <c r="B241" s="75">
        <v>3639</v>
      </c>
      <c r="C241" s="76" t="s">
        <v>200</v>
      </c>
      <c r="D241" s="57">
        <v>15393</v>
      </c>
      <c r="E241" s="189">
        <v>8619.5</v>
      </c>
      <c r="F241" s="117">
        <v>1030.7</v>
      </c>
      <c r="G241" s="116">
        <f t="shared" si="20"/>
        <v>11.957770172283775</v>
      </c>
    </row>
    <row r="242" spans="1:7" ht="15" hidden="1" customHeight="1" x14ac:dyDescent="0.2">
      <c r="A242" s="63"/>
      <c r="B242" s="75">
        <v>3699</v>
      </c>
      <c r="C242" s="77" t="s">
        <v>456</v>
      </c>
      <c r="D242" s="57">
        <v>0</v>
      </c>
      <c r="E242" s="189">
        <v>0</v>
      </c>
      <c r="F242" s="117">
        <v>0</v>
      </c>
      <c r="G242" s="116" t="e">
        <f>(#REF!/E242)*100</f>
        <v>#REF!</v>
      </c>
    </row>
    <row r="243" spans="1:7" ht="15" customHeight="1" x14ac:dyDescent="0.2">
      <c r="A243" s="63"/>
      <c r="B243" s="75">
        <v>3722</v>
      </c>
      <c r="C243" s="77" t="s">
        <v>475</v>
      </c>
      <c r="D243" s="57">
        <v>500</v>
      </c>
      <c r="E243" s="189">
        <v>500</v>
      </c>
      <c r="F243" s="117">
        <v>0</v>
      </c>
      <c r="G243" s="116">
        <f t="shared" ref="G243:G261" si="21">(F243/E243)*100</f>
        <v>0</v>
      </c>
    </row>
    <row r="244" spans="1:7" ht="15" customHeight="1" x14ac:dyDescent="0.2">
      <c r="A244" s="63"/>
      <c r="B244" s="75">
        <v>3729</v>
      </c>
      <c r="C244" s="77" t="s">
        <v>201</v>
      </c>
      <c r="D244" s="57">
        <v>1</v>
      </c>
      <c r="E244" s="189">
        <v>426.5</v>
      </c>
      <c r="F244" s="117">
        <v>163.19999999999999</v>
      </c>
      <c r="G244" s="116">
        <f t="shared" si="21"/>
        <v>38.264947245017581</v>
      </c>
    </row>
    <row r="245" spans="1:7" ht="15" hidden="1" customHeight="1" x14ac:dyDescent="0.2">
      <c r="A245" s="63"/>
      <c r="B245" s="75">
        <v>3744</v>
      </c>
      <c r="C245" s="77" t="s">
        <v>122</v>
      </c>
      <c r="D245" s="57">
        <v>0</v>
      </c>
      <c r="E245" s="189">
        <v>0</v>
      </c>
      <c r="F245" s="117">
        <v>0</v>
      </c>
      <c r="G245" s="116" t="e">
        <f t="shared" si="21"/>
        <v>#DIV/0!</v>
      </c>
    </row>
    <row r="246" spans="1:7" ht="15" customHeight="1" x14ac:dyDescent="0.2">
      <c r="A246" s="63"/>
      <c r="B246" s="75">
        <v>3745</v>
      </c>
      <c r="C246" s="77" t="s">
        <v>123</v>
      </c>
      <c r="D246" s="57">
        <v>2100</v>
      </c>
      <c r="E246" s="189">
        <v>2177.1999999999998</v>
      </c>
      <c r="F246" s="117">
        <v>7.3</v>
      </c>
      <c r="G246" s="116">
        <f t="shared" si="21"/>
        <v>0.33529303692816464</v>
      </c>
    </row>
    <row r="247" spans="1:7" ht="15" customHeight="1" x14ac:dyDescent="0.2">
      <c r="A247" s="63"/>
      <c r="B247" s="75">
        <v>4349</v>
      </c>
      <c r="C247" s="77" t="s">
        <v>300</v>
      </c>
      <c r="D247" s="57">
        <v>63</v>
      </c>
      <c r="E247" s="189">
        <v>1019.9</v>
      </c>
      <c r="F247" s="117">
        <v>49.8</v>
      </c>
      <c r="G247" s="116">
        <f t="shared" si="21"/>
        <v>4.8828316501617808</v>
      </c>
    </row>
    <row r="248" spans="1:7" ht="15" customHeight="1" x14ac:dyDescent="0.2">
      <c r="A248" s="63"/>
      <c r="B248" s="75">
        <v>4351</v>
      </c>
      <c r="C248" s="76" t="s">
        <v>261</v>
      </c>
      <c r="D248" s="57">
        <v>2500</v>
      </c>
      <c r="E248" s="189">
        <v>514</v>
      </c>
      <c r="F248" s="117">
        <v>472.1</v>
      </c>
      <c r="G248" s="116">
        <f t="shared" si="21"/>
        <v>91.848249027237358</v>
      </c>
    </row>
    <row r="249" spans="1:7" ht="15" hidden="1" customHeight="1" x14ac:dyDescent="0.2">
      <c r="A249" s="63"/>
      <c r="B249" s="75">
        <v>3639</v>
      </c>
      <c r="C249" s="76" t="s">
        <v>117</v>
      </c>
      <c r="D249" s="57">
        <v>0</v>
      </c>
      <c r="E249" s="189">
        <v>0</v>
      </c>
      <c r="F249" s="117">
        <v>0</v>
      </c>
      <c r="G249" s="116" t="e">
        <f t="shared" si="21"/>
        <v>#DIV/0!</v>
      </c>
    </row>
    <row r="250" spans="1:7" ht="15" hidden="1" customHeight="1" x14ac:dyDescent="0.2">
      <c r="A250" s="63"/>
      <c r="B250" s="75">
        <v>3725</v>
      </c>
      <c r="C250" s="76" t="s">
        <v>260</v>
      </c>
      <c r="D250" s="57">
        <v>0</v>
      </c>
      <c r="E250" s="189">
        <v>0</v>
      </c>
      <c r="F250" s="117">
        <v>0</v>
      </c>
      <c r="G250" s="116" t="e">
        <f t="shared" si="21"/>
        <v>#DIV/0!</v>
      </c>
    </row>
    <row r="251" spans="1:7" ht="15" customHeight="1" x14ac:dyDescent="0.2">
      <c r="A251" s="63"/>
      <c r="B251" s="75">
        <v>4357</v>
      </c>
      <c r="C251" s="76" t="s">
        <v>124</v>
      </c>
      <c r="D251" s="57">
        <v>80704</v>
      </c>
      <c r="E251" s="189">
        <v>70194</v>
      </c>
      <c r="F251" s="117">
        <v>58514.5</v>
      </c>
      <c r="G251" s="116">
        <f t="shared" si="21"/>
        <v>83.361113485483088</v>
      </c>
    </row>
    <row r="252" spans="1:7" ht="15" customHeight="1" x14ac:dyDescent="0.2">
      <c r="A252" s="63"/>
      <c r="B252" s="75">
        <v>4374</v>
      </c>
      <c r="C252" s="76" t="s">
        <v>302</v>
      </c>
      <c r="D252" s="57">
        <v>100</v>
      </c>
      <c r="E252" s="189">
        <v>190</v>
      </c>
      <c r="F252" s="117">
        <v>42.6</v>
      </c>
      <c r="G252" s="116">
        <f t="shared" si="21"/>
        <v>22.421052631578949</v>
      </c>
    </row>
    <row r="253" spans="1:7" ht="15" hidden="1" customHeight="1" x14ac:dyDescent="0.2">
      <c r="A253" s="78"/>
      <c r="B253" s="75">
        <v>4374</v>
      </c>
      <c r="C253" s="77" t="s">
        <v>125</v>
      </c>
      <c r="D253" s="57">
        <v>0</v>
      </c>
      <c r="E253" s="189">
        <v>0</v>
      </c>
      <c r="F253" s="117">
        <v>0</v>
      </c>
      <c r="G253" s="116" t="e">
        <f t="shared" si="21"/>
        <v>#DIV/0!</v>
      </c>
    </row>
    <row r="254" spans="1:7" ht="15" hidden="1" customHeight="1" x14ac:dyDescent="0.2">
      <c r="A254" s="78"/>
      <c r="B254" s="75">
        <v>5311</v>
      </c>
      <c r="C254" s="77" t="s">
        <v>126</v>
      </c>
      <c r="D254" s="57">
        <v>0</v>
      </c>
      <c r="E254" s="189">
        <v>0</v>
      </c>
      <c r="F254" s="117">
        <v>0</v>
      </c>
      <c r="G254" s="116" t="e">
        <f t="shared" si="21"/>
        <v>#DIV/0!</v>
      </c>
    </row>
    <row r="255" spans="1:7" ht="15" hidden="1" customHeight="1" x14ac:dyDescent="0.2">
      <c r="A255" s="63"/>
      <c r="B255" s="75">
        <v>4359</v>
      </c>
      <c r="C255" s="77" t="s">
        <v>282</v>
      </c>
      <c r="D255" s="57">
        <v>0</v>
      </c>
      <c r="E255" s="189">
        <v>0</v>
      </c>
      <c r="F255" s="117">
        <v>0</v>
      </c>
      <c r="G255" s="116" t="e">
        <f t="shared" si="21"/>
        <v>#DIV/0!</v>
      </c>
    </row>
    <row r="256" spans="1:7" ht="15" customHeight="1" x14ac:dyDescent="0.2">
      <c r="A256" s="78"/>
      <c r="B256" s="75">
        <v>5512</v>
      </c>
      <c r="C256" s="77" t="s">
        <v>263</v>
      </c>
      <c r="D256" s="57">
        <v>362</v>
      </c>
      <c r="E256" s="189">
        <v>362</v>
      </c>
      <c r="F256" s="117">
        <v>130.6</v>
      </c>
      <c r="G256" s="116">
        <f t="shared" si="21"/>
        <v>36.077348066298342</v>
      </c>
    </row>
    <row r="257" spans="1:7" ht="15" customHeight="1" x14ac:dyDescent="0.2">
      <c r="A257" s="78"/>
      <c r="B257" s="75">
        <v>6171</v>
      </c>
      <c r="C257" s="77" t="s">
        <v>189</v>
      </c>
      <c r="D257" s="57">
        <v>0</v>
      </c>
      <c r="E257" s="189">
        <v>579.79999999999995</v>
      </c>
      <c r="F257" s="117">
        <v>579.79999999999995</v>
      </c>
      <c r="G257" s="116">
        <f t="shared" si="21"/>
        <v>100</v>
      </c>
    </row>
    <row r="258" spans="1:7" ht="15" hidden="1" customHeight="1" x14ac:dyDescent="0.2">
      <c r="A258" s="78"/>
      <c r="B258" s="75">
        <v>6399</v>
      </c>
      <c r="C258" s="77" t="s">
        <v>127</v>
      </c>
      <c r="D258" s="57"/>
      <c r="E258" s="189">
        <v>0</v>
      </c>
      <c r="F258" s="117">
        <v>0</v>
      </c>
      <c r="G258" s="116" t="e">
        <f t="shared" si="21"/>
        <v>#DIV/0!</v>
      </c>
    </row>
    <row r="259" spans="1:7" ht="15" hidden="1" customHeight="1" x14ac:dyDescent="0.2">
      <c r="A259" s="78"/>
      <c r="B259" s="75">
        <v>6402</v>
      </c>
      <c r="C259" s="77" t="s">
        <v>262</v>
      </c>
      <c r="D259" s="57">
        <v>0</v>
      </c>
      <c r="E259" s="189">
        <v>0</v>
      </c>
      <c r="F259" s="117">
        <v>0</v>
      </c>
      <c r="G259" s="116" t="e">
        <f t="shared" si="21"/>
        <v>#DIV/0!</v>
      </c>
    </row>
    <row r="260" spans="1:7" ht="15" customHeight="1" thickBot="1" x14ac:dyDescent="0.25">
      <c r="A260" s="78"/>
      <c r="B260" s="75">
        <v>6409</v>
      </c>
      <c r="C260" s="109" t="s">
        <v>319</v>
      </c>
      <c r="D260" s="57">
        <v>1000</v>
      </c>
      <c r="E260" s="189">
        <v>85.4</v>
      </c>
      <c r="F260" s="117">
        <v>85.4</v>
      </c>
      <c r="G260" s="116">
        <f t="shared" si="21"/>
        <v>100</v>
      </c>
    </row>
    <row r="261" spans="1:7" ht="17.25" thickTop="1" thickBot="1" x14ac:dyDescent="0.3">
      <c r="A261" s="83"/>
      <c r="B261" s="87"/>
      <c r="C261" s="146" t="s">
        <v>357</v>
      </c>
      <c r="D261" s="92">
        <f t="shared" ref="D261:E261" si="22">SUM(D204:D260)</f>
        <v>209589</v>
      </c>
      <c r="E261" s="192">
        <f t="shared" si="22"/>
        <v>182988.69999999998</v>
      </c>
      <c r="F261" s="216">
        <f t="shared" ref="F261" si="23">SUM(F204:F260)</f>
        <v>94518.400000000009</v>
      </c>
      <c r="G261" s="123">
        <f t="shared" si="21"/>
        <v>51.652588383872889</v>
      </c>
    </row>
    <row r="262" spans="1:7" x14ac:dyDescent="0.2">
      <c r="D262" s="89"/>
      <c r="E262" s="89"/>
    </row>
    <row r="264" spans="1:7" ht="13.5" thickBot="1" x14ac:dyDescent="0.25"/>
    <row r="265" spans="1:7" ht="15.75" x14ac:dyDescent="0.25">
      <c r="A265" s="111" t="s">
        <v>14</v>
      </c>
      <c r="B265" s="112" t="s">
        <v>13</v>
      </c>
      <c r="C265" s="111" t="s">
        <v>12</v>
      </c>
      <c r="D265" s="251" t="s">
        <v>11</v>
      </c>
      <c r="E265" s="251" t="s">
        <v>11</v>
      </c>
      <c r="F265" s="22" t="s">
        <v>0</v>
      </c>
      <c r="G265" s="118" t="s">
        <v>363</v>
      </c>
    </row>
    <row r="266" spans="1:7" ht="16.5" thickBot="1" x14ac:dyDescent="0.3">
      <c r="A266" s="113"/>
      <c r="B266" s="114"/>
      <c r="C266" s="115"/>
      <c r="D266" s="252" t="s">
        <v>10</v>
      </c>
      <c r="E266" s="252" t="s">
        <v>9</v>
      </c>
      <c r="F266" s="235" t="s">
        <v>458</v>
      </c>
      <c r="G266" s="119" t="s">
        <v>364</v>
      </c>
    </row>
    <row r="267" spans="1:7" s="269" customFormat="1" ht="27.75" customHeight="1" thickTop="1" thickBot="1" x14ac:dyDescent="0.3">
      <c r="A267" s="265"/>
      <c r="B267" s="266"/>
      <c r="C267" s="267" t="s">
        <v>203</v>
      </c>
      <c r="D267" s="268">
        <f t="shared" ref="D267:F267" si="24">SUM(D24,D60,D92,D110,D122,D147,D191,D261)</f>
        <v>702744</v>
      </c>
      <c r="E267" s="268">
        <f t="shared" si="24"/>
        <v>726783.7</v>
      </c>
      <c r="F267" s="268">
        <f t="shared" si="24"/>
        <v>419175.3</v>
      </c>
      <c r="G267" s="123">
        <f t="shared" ref="G267" si="25">(F267/E267)*100</f>
        <v>57.675385400085332</v>
      </c>
    </row>
  </sheetData>
  <sortState ref="B147:J176">
    <sortCondition ref="B147"/>
  </sortState>
  <mergeCells count="1">
    <mergeCell ref="B127:C127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8" workbookViewId="0">
      <selection activeCell="B29" sqref="B29"/>
    </sheetView>
  </sheetViews>
  <sheetFormatPr defaultRowHeight="12.75" x14ac:dyDescent="0.2"/>
  <cols>
    <col min="1" max="1" width="5.7109375" style="302" customWidth="1"/>
    <col min="2" max="2" width="10.42578125" style="302" customWidth="1"/>
    <col min="3" max="3" width="10.140625" style="302" customWidth="1"/>
    <col min="4" max="4" width="101.28515625" style="302" customWidth="1"/>
    <col min="5" max="5" width="11.28515625" style="302" customWidth="1"/>
    <col min="6" max="6" width="11.28515625" style="302" hidden="1" customWidth="1"/>
    <col min="7" max="7" width="12.28515625" style="302" hidden="1" customWidth="1"/>
    <col min="8" max="8" width="9.7109375" style="302" bestFit="1" customWidth="1"/>
    <col min="9" max="16384" width="9.140625" style="302"/>
  </cols>
  <sheetData>
    <row r="2" spans="1:7" x14ac:dyDescent="0.2">
      <c r="A2" s="327" t="s">
        <v>557</v>
      </c>
      <c r="B2" s="327"/>
      <c r="C2" s="327"/>
      <c r="D2" s="327"/>
      <c r="E2" s="327"/>
      <c r="F2" s="327"/>
      <c r="G2" s="327"/>
    </row>
    <row r="3" spans="1:7" ht="12" hidden="1" customHeight="1" x14ac:dyDescent="0.2">
      <c r="A3" s="326"/>
      <c r="B3" s="326"/>
      <c r="C3" s="326"/>
      <c r="D3" s="326"/>
      <c r="E3" s="326"/>
      <c r="F3" s="326"/>
      <c r="G3" s="326"/>
    </row>
    <row r="4" spans="1:7" x14ac:dyDescent="0.2">
      <c r="C4" s="325" t="s">
        <v>366</v>
      </c>
      <c r="D4" s="325"/>
      <c r="E4" s="325"/>
      <c r="F4" s="325"/>
      <c r="G4" s="325"/>
    </row>
    <row r="5" spans="1:7" ht="23.25" customHeight="1" x14ac:dyDescent="0.2">
      <c r="A5" s="324" t="s">
        <v>556</v>
      </c>
      <c r="B5" s="324" t="s">
        <v>555</v>
      </c>
      <c r="C5" s="324" t="s">
        <v>366</v>
      </c>
      <c r="D5" s="324" t="s">
        <v>554</v>
      </c>
      <c r="E5" s="324" t="s">
        <v>14</v>
      </c>
      <c r="F5" s="323" t="s">
        <v>553</v>
      </c>
      <c r="G5" s="323" t="s">
        <v>552</v>
      </c>
    </row>
    <row r="6" spans="1:7" ht="17.25" customHeight="1" x14ac:dyDescent="0.2">
      <c r="A6" s="321"/>
      <c r="B6" s="303"/>
      <c r="C6" s="304">
        <v>6173</v>
      </c>
      <c r="D6" s="320" t="s">
        <v>551</v>
      </c>
      <c r="E6" s="322" t="s">
        <v>536</v>
      </c>
      <c r="F6" s="305"/>
      <c r="G6" s="305"/>
    </row>
    <row r="7" spans="1:7" ht="13.5" customHeight="1" x14ac:dyDescent="0.2">
      <c r="A7" s="321">
        <v>31</v>
      </c>
      <c r="B7" s="307">
        <v>43873</v>
      </c>
      <c r="C7" s="305">
        <v>-106</v>
      </c>
      <c r="D7" s="303" t="s">
        <v>550</v>
      </c>
      <c r="E7" s="319" t="s">
        <v>531</v>
      </c>
      <c r="F7" s="305"/>
      <c r="G7" s="305"/>
    </row>
    <row r="8" spans="1:7" ht="13.5" customHeight="1" x14ac:dyDescent="0.2">
      <c r="A8" s="321">
        <v>33</v>
      </c>
      <c r="B8" s="307">
        <v>43901</v>
      </c>
      <c r="C8" s="305">
        <v>-250</v>
      </c>
      <c r="D8" s="303" t="s">
        <v>549</v>
      </c>
      <c r="E8" s="303" t="s">
        <v>525</v>
      </c>
      <c r="F8" s="305"/>
      <c r="G8" s="305"/>
    </row>
    <row r="9" spans="1:7" ht="13.5" customHeight="1" x14ac:dyDescent="0.2">
      <c r="A9" s="321">
        <v>33</v>
      </c>
      <c r="B9" s="307">
        <v>43908</v>
      </c>
      <c r="C9" s="305">
        <v>-500</v>
      </c>
      <c r="D9" s="303" t="s">
        <v>548</v>
      </c>
      <c r="E9" s="303" t="s">
        <v>531</v>
      </c>
      <c r="F9" s="305"/>
      <c r="G9" s="305"/>
    </row>
    <row r="10" spans="1:7" ht="13.5" customHeight="1" x14ac:dyDescent="0.2">
      <c r="A10" s="321">
        <v>34</v>
      </c>
      <c r="B10" s="307">
        <v>43922</v>
      </c>
      <c r="C10" s="305">
        <v>-1000</v>
      </c>
      <c r="D10" s="303" t="s">
        <v>548</v>
      </c>
      <c r="E10" s="303" t="s">
        <v>531</v>
      </c>
      <c r="F10" s="305"/>
      <c r="G10" s="305"/>
    </row>
    <row r="11" spans="1:7" ht="13.5" customHeight="1" x14ac:dyDescent="0.2">
      <c r="A11" s="303">
        <v>36</v>
      </c>
      <c r="B11" s="307">
        <v>43950</v>
      </c>
      <c r="C11" s="305">
        <v>-1000</v>
      </c>
      <c r="D11" s="303" t="s">
        <v>548</v>
      </c>
      <c r="E11" s="303" t="s">
        <v>531</v>
      </c>
    </row>
    <row r="12" spans="1:7" ht="13.5" customHeight="1" x14ac:dyDescent="0.2">
      <c r="A12" s="303">
        <v>36</v>
      </c>
      <c r="B12" s="307">
        <v>43950</v>
      </c>
      <c r="C12" s="305">
        <v>8000</v>
      </c>
      <c r="D12" s="303" t="s">
        <v>547</v>
      </c>
      <c r="E12" s="303" t="s">
        <v>546</v>
      </c>
    </row>
    <row r="13" spans="1:7" ht="13.5" customHeight="1" x14ac:dyDescent="0.2">
      <c r="A13" s="303">
        <v>36</v>
      </c>
      <c r="B13" s="307">
        <v>43950</v>
      </c>
      <c r="C13" s="305">
        <v>300</v>
      </c>
      <c r="D13" s="303" t="s">
        <v>545</v>
      </c>
      <c r="E13" s="303" t="s">
        <v>544</v>
      </c>
    </row>
    <row r="14" spans="1:7" ht="13.5" customHeight="1" x14ac:dyDescent="0.2">
      <c r="A14" s="303">
        <v>36</v>
      </c>
      <c r="B14" s="307">
        <v>43950</v>
      </c>
      <c r="C14" s="305">
        <v>1000</v>
      </c>
      <c r="D14" s="303" t="s">
        <v>543</v>
      </c>
      <c r="E14" s="303" t="s">
        <v>525</v>
      </c>
    </row>
    <row r="15" spans="1:7" ht="13.5" customHeight="1" x14ac:dyDescent="0.2">
      <c r="A15" s="303">
        <v>36</v>
      </c>
      <c r="B15" s="307">
        <v>43950</v>
      </c>
      <c r="C15" s="305">
        <v>4000</v>
      </c>
      <c r="D15" s="303" t="s">
        <v>542</v>
      </c>
      <c r="E15" s="303" t="s">
        <v>533</v>
      </c>
    </row>
    <row r="16" spans="1:7" ht="13.5" customHeight="1" x14ac:dyDescent="0.2">
      <c r="A16" s="303">
        <v>37</v>
      </c>
      <c r="B16" s="307">
        <v>43962</v>
      </c>
      <c r="C16" s="305">
        <v>-200</v>
      </c>
      <c r="D16" s="303" t="s">
        <v>541</v>
      </c>
      <c r="E16" s="303" t="s">
        <v>525</v>
      </c>
    </row>
    <row r="17" spans="1:10" ht="13.5" customHeight="1" x14ac:dyDescent="0.2">
      <c r="A17" s="303">
        <v>38</v>
      </c>
      <c r="B17" s="307">
        <v>43978</v>
      </c>
      <c r="C17" s="305">
        <v>6000</v>
      </c>
      <c r="D17" s="303" t="s">
        <v>540</v>
      </c>
      <c r="E17" s="303" t="s">
        <v>531</v>
      </c>
    </row>
    <row r="18" spans="1:10" ht="13.5" customHeight="1" x14ac:dyDescent="0.2">
      <c r="A18" s="303">
        <v>38</v>
      </c>
      <c r="B18" s="307">
        <v>43978</v>
      </c>
      <c r="C18" s="305">
        <v>5084</v>
      </c>
      <c r="D18" s="303" t="s">
        <v>539</v>
      </c>
      <c r="E18" s="303" t="s">
        <v>536</v>
      </c>
    </row>
    <row r="19" spans="1:10" ht="13.5" customHeight="1" x14ac:dyDescent="0.2">
      <c r="A19" s="303">
        <v>40</v>
      </c>
      <c r="B19" s="307">
        <v>44013</v>
      </c>
      <c r="C19" s="305">
        <v>-650</v>
      </c>
      <c r="D19" s="303" t="s">
        <v>538</v>
      </c>
      <c r="E19" s="303" t="s">
        <v>531</v>
      </c>
    </row>
    <row r="20" spans="1:10" ht="13.5" customHeight="1" x14ac:dyDescent="0.2">
      <c r="A20" s="303"/>
      <c r="B20" s="307">
        <v>44022</v>
      </c>
      <c r="C20" s="305">
        <v>-150</v>
      </c>
      <c r="D20" s="303" t="s">
        <v>537</v>
      </c>
      <c r="E20" s="303" t="s">
        <v>536</v>
      </c>
    </row>
    <row r="21" spans="1:10" ht="13.5" customHeight="1" x14ac:dyDescent="0.2">
      <c r="A21" s="303">
        <v>41</v>
      </c>
      <c r="B21" s="307">
        <v>44027</v>
      </c>
      <c r="C21" s="305">
        <v>-610</v>
      </c>
      <c r="D21" s="303" t="s">
        <v>535</v>
      </c>
      <c r="E21" s="303" t="s">
        <v>525</v>
      </c>
    </row>
    <row r="22" spans="1:10" ht="13.5" customHeight="1" x14ac:dyDescent="0.2">
      <c r="A22" s="303">
        <v>41</v>
      </c>
      <c r="B22" s="307">
        <v>44027</v>
      </c>
      <c r="C22" s="305">
        <v>-617.20000000000005</v>
      </c>
      <c r="D22" s="303" t="s">
        <v>534</v>
      </c>
      <c r="E22" s="303" t="s">
        <v>533</v>
      </c>
    </row>
    <row r="23" spans="1:10" ht="13.5" customHeight="1" x14ac:dyDescent="0.2">
      <c r="A23" s="303">
        <v>42</v>
      </c>
      <c r="B23" s="307">
        <v>44041</v>
      </c>
      <c r="C23" s="305">
        <v>-1433.9</v>
      </c>
      <c r="D23" s="303" t="s">
        <v>532</v>
      </c>
      <c r="E23" s="303" t="s">
        <v>531</v>
      </c>
    </row>
    <row r="24" spans="1:10" ht="13.5" customHeight="1" x14ac:dyDescent="0.2">
      <c r="A24" s="303">
        <v>42</v>
      </c>
      <c r="B24" s="307">
        <v>44041</v>
      </c>
      <c r="C24" s="305">
        <v>-82</v>
      </c>
      <c r="D24" s="303" t="s">
        <v>530</v>
      </c>
      <c r="E24" s="303" t="s">
        <v>525</v>
      </c>
    </row>
    <row r="25" spans="1:10" ht="13.5" customHeight="1" x14ac:dyDescent="0.2">
      <c r="A25" s="321"/>
      <c r="B25" s="307"/>
      <c r="C25" s="304">
        <f>SUM(C6:C24)</f>
        <v>23957.899999999998</v>
      </c>
      <c r="D25" s="322" t="s">
        <v>529</v>
      </c>
      <c r="E25" s="319"/>
      <c r="F25" s="305"/>
      <c r="G25" s="305"/>
      <c r="J25" s="302">
        <f>'§6409 5901 -Rezerva 2020 OEK'!$A21:$IV21</f>
        <v>0</v>
      </c>
    </row>
    <row r="26" spans="1:10" ht="13.5" customHeight="1" x14ac:dyDescent="0.2">
      <c r="A26" s="321"/>
      <c r="B26" s="307"/>
      <c r="C26" s="304"/>
      <c r="D26" s="320"/>
      <c r="E26" s="319"/>
      <c r="F26" s="305"/>
      <c r="G26" s="305"/>
    </row>
    <row r="27" spans="1:10" ht="13.5" customHeight="1" x14ac:dyDescent="0.2">
      <c r="A27" s="318"/>
      <c r="B27" s="317"/>
      <c r="C27" s="316"/>
      <c r="D27" s="315" t="s">
        <v>528</v>
      </c>
      <c r="E27" s="314"/>
      <c r="F27" s="305"/>
      <c r="G27" s="305"/>
    </row>
    <row r="28" spans="1:10" s="308" customFormat="1" ht="13.5" customHeight="1" x14ac:dyDescent="0.2">
      <c r="A28" s="313">
        <v>43</v>
      </c>
      <c r="B28" s="312">
        <v>44055</v>
      </c>
      <c r="C28" s="311">
        <v>-84</v>
      </c>
      <c r="D28" s="310" t="s">
        <v>527</v>
      </c>
      <c r="E28" s="309" t="s">
        <v>525</v>
      </c>
      <c r="F28" s="309"/>
    </row>
    <row r="29" spans="1:10" ht="13.5" customHeight="1" x14ac:dyDescent="0.2">
      <c r="A29" s="303">
        <v>44</v>
      </c>
      <c r="B29" s="307">
        <v>44069</v>
      </c>
      <c r="C29" s="305">
        <v>-174</v>
      </c>
      <c r="D29" s="303" t="s">
        <v>526</v>
      </c>
      <c r="E29" s="303" t="s">
        <v>525</v>
      </c>
    </row>
    <row r="30" spans="1:10" ht="13.5" customHeight="1" x14ac:dyDescent="0.2">
      <c r="A30" s="303"/>
      <c r="B30" s="303"/>
      <c r="C30" s="304">
        <f>SUM(C28:C29)</f>
        <v>-258</v>
      </c>
      <c r="D30" s="306"/>
      <c r="E30" s="303"/>
    </row>
    <row r="31" spans="1:10" ht="13.5" customHeight="1" x14ac:dyDescent="0.2">
      <c r="A31" s="303"/>
      <c r="B31" s="303"/>
      <c r="C31" s="305"/>
      <c r="D31" s="306"/>
      <c r="E31" s="303"/>
    </row>
    <row r="32" spans="1:10" ht="13.5" customHeight="1" x14ac:dyDescent="0.2">
      <c r="A32" s="303"/>
      <c r="B32" s="303"/>
      <c r="C32" s="305"/>
      <c r="D32" s="306"/>
      <c r="E32" s="303"/>
    </row>
    <row r="33" spans="1:5" ht="13.5" customHeight="1" x14ac:dyDescent="0.2">
      <c r="A33" s="303"/>
      <c r="B33" s="303"/>
      <c r="C33" s="305"/>
      <c r="D33" s="306"/>
      <c r="E33" s="303"/>
    </row>
    <row r="34" spans="1:5" ht="13.5" customHeight="1" x14ac:dyDescent="0.2">
      <c r="A34" s="303"/>
      <c r="B34" s="303"/>
      <c r="C34" s="305"/>
      <c r="D34" s="306"/>
      <c r="E34" s="303"/>
    </row>
    <row r="35" spans="1:5" ht="13.5" customHeight="1" x14ac:dyDescent="0.2">
      <c r="A35" s="303"/>
      <c r="B35" s="303"/>
      <c r="C35" s="304"/>
      <c r="D35" s="303"/>
      <c r="E35" s="303"/>
    </row>
    <row r="36" spans="1:5" ht="13.5" customHeight="1" x14ac:dyDescent="0.2">
      <c r="A36" s="303"/>
      <c r="B36" s="303"/>
      <c r="C36" s="305"/>
      <c r="D36" s="303"/>
      <c r="E36" s="303"/>
    </row>
    <row r="37" spans="1:5" ht="13.5" customHeight="1" x14ac:dyDescent="0.2">
      <c r="A37" s="303"/>
      <c r="B37" s="303"/>
      <c r="C37" s="305"/>
      <c r="D37" s="303"/>
      <c r="E37" s="303"/>
    </row>
    <row r="38" spans="1:5" ht="13.5" customHeight="1" x14ac:dyDescent="0.2">
      <c r="A38" s="303"/>
      <c r="B38" s="303"/>
      <c r="C38" s="305"/>
      <c r="D38" s="303"/>
      <c r="E38" s="303"/>
    </row>
    <row r="39" spans="1:5" x14ac:dyDescent="0.2">
      <c r="A39" s="303"/>
      <c r="B39" s="303"/>
      <c r="C39" s="304"/>
      <c r="D39" s="303"/>
      <c r="E39" s="303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5"/>
  <sheetViews>
    <sheetView workbookViewId="0">
      <selection activeCell="B29" sqref="B29"/>
    </sheetView>
  </sheetViews>
  <sheetFormatPr defaultRowHeight="12.75" x14ac:dyDescent="0.2"/>
  <cols>
    <col min="1" max="1" width="9.140625" style="329"/>
    <col min="2" max="2" width="10.28515625" style="329" customWidth="1"/>
    <col min="3" max="3" width="12" style="328" customWidth="1"/>
    <col min="4" max="4" width="106.5703125" style="308" customWidth="1"/>
    <col min="5" max="5" width="11" style="308" customWidth="1"/>
    <col min="6" max="6" width="14.5703125" style="308" hidden="1" customWidth="1"/>
    <col min="7" max="16384" width="9.140625" style="308"/>
  </cols>
  <sheetData>
    <row r="2" spans="1:6" x14ac:dyDescent="0.2">
      <c r="A2" s="359" t="s">
        <v>580</v>
      </c>
      <c r="B2" s="359"/>
      <c r="C2" s="359"/>
      <c r="D2" s="359"/>
      <c r="E2" s="359"/>
    </row>
    <row r="4" spans="1:6" s="346" customFormat="1" ht="21.75" customHeight="1" x14ac:dyDescent="0.2">
      <c r="A4" s="357" t="s">
        <v>556</v>
      </c>
      <c r="B4" s="357" t="s">
        <v>555</v>
      </c>
      <c r="C4" s="358" t="s">
        <v>579</v>
      </c>
      <c r="D4" s="357" t="s">
        <v>554</v>
      </c>
      <c r="E4" s="357" t="s">
        <v>14</v>
      </c>
      <c r="F4" s="357" t="s">
        <v>578</v>
      </c>
    </row>
    <row r="5" spans="1:6" ht="13.5" customHeight="1" x14ac:dyDescent="0.2">
      <c r="A5" s="313"/>
      <c r="B5" s="312"/>
      <c r="C5" s="355">
        <v>97901</v>
      </c>
      <c r="D5" s="349" t="s">
        <v>577</v>
      </c>
      <c r="E5" s="309" t="s">
        <v>536</v>
      </c>
      <c r="F5" s="313" t="s">
        <v>576</v>
      </c>
    </row>
    <row r="6" spans="1:6" ht="13.5" customHeight="1" x14ac:dyDescent="0.2">
      <c r="A6" s="313">
        <v>29</v>
      </c>
      <c r="B6" s="312">
        <v>43845</v>
      </c>
      <c r="C6" s="311">
        <v>106</v>
      </c>
      <c r="D6" s="349" t="s">
        <v>575</v>
      </c>
      <c r="E6" s="309" t="s">
        <v>525</v>
      </c>
      <c r="F6" s="313"/>
    </row>
    <row r="7" spans="1:6" ht="13.5" customHeight="1" x14ac:dyDescent="0.2">
      <c r="A7" s="313">
        <v>29</v>
      </c>
      <c r="B7" s="312">
        <v>43845</v>
      </c>
      <c r="C7" s="311">
        <v>4398.7</v>
      </c>
      <c r="D7" s="349" t="s">
        <v>574</v>
      </c>
      <c r="E7" s="309" t="s">
        <v>533</v>
      </c>
      <c r="F7" s="309"/>
    </row>
    <row r="8" spans="1:6" ht="13.5" customHeight="1" x14ac:dyDescent="0.2">
      <c r="A8" s="313">
        <v>29</v>
      </c>
      <c r="B8" s="312">
        <v>43845</v>
      </c>
      <c r="C8" s="311">
        <v>229.9</v>
      </c>
      <c r="D8" s="349" t="s">
        <v>573</v>
      </c>
      <c r="E8" s="309" t="s">
        <v>531</v>
      </c>
      <c r="F8" s="309"/>
    </row>
    <row r="9" spans="1:6" ht="13.5" customHeight="1" x14ac:dyDescent="0.2">
      <c r="A9" s="313">
        <v>29</v>
      </c>
      <c r="B9" s="312">
        <v>43845</v>
      </c>
      <c r="C9" s="311">
        <v>81.8</v>
      </c>
      <c r="D9" s="349" t="s">
        <v>572</v>
      </c>
      <c r="E9" s="309" t="s">
        <v>531</v>
      </c>
      <c r="F9" s="309"/>
    </row>
    <row r="10" spans="1:6" ht="13.5" customHeight="1" x14ac:dyDescent="0.2">
      <c r="A10" s="313">
        <v>29</v>
      </c>
      <c r="B10" s="312">
        <v>43845</v>
      </c>
      <c r="C10" s="311">
        <v>102.3</v>
      </c>
      <c r="D10" s="349" t="s">
        <v>571</v>
      </c>
      <c r="E10" s="309" t="s">
        <v>531</v>
      </c>
      <c r="F10" s="309"/>
    </row>
    <row r="11" spans="1:6" ht="13.5" customHeight="1" x14ac:dyDescent="0.2">
      <c r="A11" s="313">
        <v>29</v>
      </c>
      <c r="B11" s="312">
        <v>43845</v>
      </c>
      <c r="C11" s="311">
        <v>-0.4</v>
      </c>
      <c r="D11" s="356" t="s">
        <v>570</v>
      </c>
      <c r="E11" s="309" t="s">
        <v>536</v>
      </c>
      <c r="F11" s="309"/>
    </row>
    <row r="12" spans="1:6" ht="13.5" customHeight="1" x14ac:dyDescent="0.2">
      <c r="A12" s="313"/>
      <c r="B12" s="312"/>
      <c r="C12" s="355"/>
      <c r="D12" s="356" t="s">
        <v>569</v>
      </c>
      <c r="E12" s="309"/>
      <c r="F12" s="309"/>
    </row>
    <row r="13" spans="1:6" ht="13.5" customHeight="1" x14ac:dyDescent="0.2">
      <c r="A13" s="313"/>
      <c r="B13" s="312"/>
      <c r="C13" s="355"/>
      <c r="D13" s="356" t="s">
        <v>568</v>
      </c>
      <c r="E13" s="309"/>
      <c r="F13" s="309"/>
    </row>
    <row r="14" spans="1:6" ht="13.5" customHeight="1" x14ac:dyDescent="0.2">
      <c r="A14" s="313">
        <v>30</v>
      </c>
      <c r="B14" s="312">
        <v>43857</v>
      </c>
      <c r="C14" s="311">
        <v>705.2</v>
      </c>
      <c r="D14" s="309" t="s">
        <v>567</v>
      </c>
      <c r="E14" s="309" t="s">
        <v>544</v>
      </c>
      <c r="F14" s="309"/>
    </row>
    <row r="15" spans="1:6" ht="13.5" customHeight="1" x14ac:dyDescent="0.2">
      <c r="A15" s="313">
        <v>30</v>
      </c>
      <c r="B15" s="312">
        <v>43857</v>
      </c>
      <c r="C15" s="311">
        <v>40.1</v>
      </c>
      <c r="D15" s="349" t="s">
        <v>566</v>
      </c>
      <c r="E15" s="309" t="s">
        <v>531</v>
      </c>
      <c r="F15" s="309"/>
    </row>
    <row r="16" spans="1:6" ht="13.5" customHeight="1" x14ac:dyDescent="0.2">
      <c r="A16" s="313">
        <v>36</v>
      </c>
      <c r="B16" s="312">
        <v>43950</v>
      </c>
      <c r="C16" s="311">
        <v>-432.9</v>
      </c>
      <c r="D16" s="308" t="s">
        <v>565</v>
      </c>
      <c r="E16" s="309" t="s">
        <v>533</v>
      </c>
      <c r="F16" s="309"/>
    </row>
    <row r="17" spans="1:6" ht="13.5" customHeight="1" x14ac:dyDescent="0.2">
      <c r="A17" s="313">
        <v>36</v>
      </c>
      <c r="B17" s="312">
        <v>43950</v>
      </c>
      <c r="C17" s="311">
        <v>-17842.099999999999</v>
      </c>
      <c r="D17" s="303" t="s">
        <v>564</v>
      </c>
      <c r="E17" s="309" t="s">
        <v>533</v>
      </c>
      <c r="F17" s="309"/>
    </row>
    <row r="18" spans="1:6" ht="13.5" customHeight="1" x14ac:dyDescent="0.2">
      <c r="A18" s="313">
        <v>39</v>
      </c>
      <c r="B18" s="312">
        <v>43992</v>
      </c>
      <c r="C18" s="311">
        <v>413.2</v>
      </c>
      <c r="D18" s="303" t="s">
        <v>563</v>
      </c>
      <c r="E18" s="309" t="s">
        <v>533</v>
      </c>
      <c r="F18" s="309"/>
    </row>
    <row r="19" spans="1:6" ht="13.5" customHeight="1" x14ac:dyDescent="0.2">
      <c r="A19" s="313">
        <v>39</v>
      </c>
      <c r="B19" s="312">
        <v>43992</v>
      </c>
      <c r="C19" s="311">
        <v>-10742</v>
      </c>
      <c r="D19" s="303" t="s">
        <v>562</v>
      </c>
      <c r="E19" s="309" t="s">
        <v>533</v>
      </c>
      <c r="F19" s="309"/>
    </row>
    <row r="20" spans="1:6" ht="13.5" customHeight="1" x14ac:dyDescent="0.2">
      <c r="A20" s="313">
        <v>41</v>
      </c>
      <c r="B20" s="312">
        <v>44027</v>
      </c>
      <c r="C20" s="311">
        <v>-20245.2</v>
      </c>
      <c r="D20" s="349" t="s">
        <v>561</v>
      </c>
      <c r="E20" s="309" t="s">
        <v>536</v>
      </c>
      <c r="F20" s="309"/>
    </row>
    <row r="21" spans="1:6" ht="13.5" customHeight="1" x14ac:dyDescent="0.2">
      <c r="A21" s="313"/>
      <c r="B21" s="312"/>
      <c r="C21" s="355">
        <f>SUM(C5:C20)</f>
        <v>54715.600000000006</v>
      </c>
      <c r="D21" s="341" t="s">
        <v>529</v>
      </c>
      <c r="E21" s="355">
        <f>SUM(C5:C20)</f>
        <v>54715.600000000006</v>
      </c>
      <c r="F21" s="309"/>
    </row>
    <row r="22" spans="1:6" ht="13.5" customHeight="1" x14ac:dyDescent="0.2">
      <c r="A22" s="313"/>
      <c r="B22" s="312"/>
      <c r="C22" s="355"/>
      <c r="D22" s="341"/>
      <c r="E22" s="340"/>
      <c r="F22" s="309"/>
    </row>
    <row r="23" spans="1:6" ht="13.5" customHeight="1" x14ac:dyDescent="0.2">
      <c r="A23" s="313"/>
      <c r="B23" s="312"/>
      <c r="C23" s="311"/>
      <c r="D23" s="349"/>
      <c r="E23" s="309"/>
      <c r="F23" s="309"/>
    </row>
    <row r="24" spans="1:6" ht="13.5" customHeight="1" x14ac:dyDescent="0.2">
      <c r="A24" s="313"/>
      <c r="B24" s="312"/>
      <c r="C24" s="311"/>
      <c r="D24" s="320" t="s">
        <v>528</v>
      </c>
      <c r="E24" s="309"/>
      <c r="F24" s="309"/>
    </row>
    <row r="25" spans="1:6" ht="13.5" customHeight="1" x14ac:dyDescent="0.2">
      <c r="A25" s="313">
        <v>43</v>
      </c>
      <c r="B25" s="312">
        <v>44055</v>
      </c>
      <c r="C25" s="311">
        <v>-133</v>
      </c>
      <c r="D25" s="349" t="s">
        <v>560</v>
      </c>
      <c r="E25" s="309" t="s">
        <v>525</v>
      </c>
      <c r="F25" s="309"/>
    </row>
    <row r="26" spans="1:6" ht="13.5" customHeight="1" x14ac:dyDescent="0.2">
      <c r="A26" s="313">
        <v>44</v>
      </c>
      <c r="B26" s="312">
        <v>44069</v>
      </c>
      <c r="C26" s="311">
        <v>-30928.799999999999</v>
      </c>
      <c r="D26" s="310" t="s">
        <v>559</v>
      </c>
      <c r="E26" s="309" t="s">
        <v>536</v>
      </c>
      <c r="F26" s="309"/>
    </row>
    <row r="27" spans="1:6" ht="13.5" customHeight="1" x14ac:dyDescent="0.2">
      <c r="A27" s="313"/>
      <c r="B27" s="312"/>
      <c r="C27" s="355">
        <f>SUM(C25:C26)</f>
        <v>-31061.8</v>
      </c>
      <c r="D27" s="354"/>
      <c r="E27" s="309"/>
      <c r="F27" s="309"/>
    </row>
    <row r="28" spans="1:6" ht="13.5" customHeight="1" x14ac:dyDescent="0.2">
      <c r="A28" s="313"/>
      <c r="B28" s="312"/>
      <c r="C28" s="311"/>
      <c r="D28" s="354"/>
      <c r="E28" s="309"/>
      <c r="F28" s="309"/>
    </row>
    <row r="29" spans="1:6" ht="13.5" customHeight="1" x14ac:dyDescent="0.2">
      <c r="A29" s="313"/>
      <c r="B29" s="312"/>
      <c r="C29" s="343"/>
      <c r="D29" s="353"/>
      <c r="E29" s="309"/>
      <c r="F29" s="309"/>
    </row>
    <row r="30" spans="1:6" ht="13.5" customHeight="1" x14ac:dyDescent="0.2">
      <c r="A30" s="313"/>
      <c r="B30" s="312"/>
      <c r="C30" s="343"/>
      <c r="D30" s="349"/>
      <c r="E30" s="309"/>
      <c r="F30" s="309"/>
    </row>
    <row r="31" spans="1:6" ht="13.5" customHeight="1" x14ac:dyDescent="0.2">
      <c r="A31" s="313"/>
      <c r="B31" s="312"/>
      <c r="C31" s="343"/>
      <c r="D31" s="349"/>
      <c r="E31" s="309"/>
      <c r="F31" s="309"/>
    </row>
    <row r="32" spans="1:6" ht="13.5" customHeight="1" x14ac:dyDescent="0.2">
      <c r="A32" s="313"/>
      <c r="B32" s="312"/>
      <c r="C32" s="343"/>
      <c r="D32" s="349"/>
      <c r="E32" s="309"/>
      <c r="F32" s="309"/>
    </row>
    <row r="33" spans="1:6" x14ac:dyDescent="0.2">
      <c r="A33" s="313"/>
      <c r="B33" s="312"/>
      <c r="C33" s="343"/>
      <c r="D33" s="349"/>
      <c r="E33" s="309"/>
      <c r="F33" s="309"/>
    </row>
    <row r="34" spans="1:6" hidden="1" x14ac:dyDescent="0.2">
      <c r="A34" s="313"/>
      <c r="B34" s="312"/>
      <c r="C34" s="343"/>
      <c r="D34" s="353"/>
      <c r="E34" s="309"/>
      <c r="F34" s="309"/>
    </row>
    <row r="35" spans="1:6" hidden="1" x14ac:dyDescent="0.2">
      <c r="A35" s="313"/>
      <c r="B35" s="312"/>
      <c r="C35" s="343"/>
      <c r="D35" s="349"/>
      <c r="E35" s="309"/>
      <c r="F35" s="309"/>
    </row>
    <row r="36" spans="1:6" hidden="1" x14ac:dyDescent="0.2">
      <c r="A36" s="313"/>
      <c r="B36" s="312"/>
      <c r="C36" s="343"/>
      <c r="D36" s="349"/>
      <c r="E36" s="309"/>
      <c r="F36" s="309"/>
    </row>
    <row r="37" spans="1:6" hidden="1" x14ac:dyDescent="0.2">
      <c r="A37" s="313"/>
      <c r="B37" s="312"/>
      <c r="C37" s="343"/>
      <c r="D37" s="349"/>
      <c r="E37" s="309"/>
      <c r="F37" s="309"/>
    </row>
    <row r="38" spans="1:6" hidden="1" x14ac:dyDescent="0.2">
      <c r="A38" s="313"/>
      <c r="B38" s="312"/>
      <c r="C38" s="343"/>
      <c r="D38" s="353"/>
      <c r="E38" s="309"/>
      <c r="F38" s="309"/>
    </row>
    <row r="39" spans="1:6" hidden="1" x14ac:dyDescent="0.2">
      <c r="A39" s="313"/>
      <c r="B39" s="312"/>
      <c r="C39" s="343"/>
      <c r="D39" s="349"/>
      <c r="E39" s="309"/>
      <c r="F39" s="309"/>
    </row>
    <row r="40" spans="1:6" hidden="1" x14ac:dyDescent="0.2">
      <c r="A40" s="313"/>
      <c r="B40" s="312"/>
      <c r="C40" s="343"/>
      <c r="D40" s="349"/>
      <c r="E40" s="309"/>
      <c r="F40" s="309"/>
    </row>
    <row r="41" spans="1:6" hidden="1" x14ac:dyDescent="0.2">
      <c r="A41" s="313"/>
      <c r="B41" s="312"/>
      <c r="C41" s="343"/>
      <c r="D41" s="349"/>
      <c r="E41" s="309"/>
      <c r="F41" s="309"/>
    </row>
    <row r="42" spans="1:6" hidden="1" x14ac:dyDescent="0.2">
      <c r="A42" s="313"/>
      <c r="B42" s="312"/>
      <c r="C42" s="343"/>
      <c r="D42" s="353"/>
      <c r="E42" s="309"/>
      <c r="F42" s="309"/>
    </row>
    <row r="43" spans="1:6" hidden="1" x14ac:dyDescent="0.2">
      <c r="A43" s="313"/>
      <c r="B43" s="312"/>
      <c r="C43" s="343"/>
      <c r="D43" s="342"/>
      <c r="E43" s="309"/>
      <c r="F43" s="309"/>
    </row>
    <row r="44" spans="1:6" hidden="1" x14ac:dyDescent="0.2">
      <c r="A44" s="313"/>
      <c r="B44" s="312"/>
      <c r="C44" s="343"/>
      <c r="D44" s="342"/>
      <c r="E44" s="309"/>
      <c r="F44" s="309"/>
    </row>
    <row r="45" spans="1:6" hidden="1" x14ac:dyDescent="0.2">
      <c r="A45" s="313"/>
      <c r="B45" s="312"/>
      <c r="C45" s="343"/>
      <c r="D45" s="342"/>
      <c r="E45" s="309"/>
      <c r="F45" s="309"/>
    </row>
    <row r="46" spans="1:6" hidden="1" x14ac:dyDescent="0.2">
      <c r="A46" s="313"/>
      <c r="B46" s="312"/>
      <c r="C46" s="343"/>
      <c r="D46" s="353"/>
      <c r="E46" s="309"/>
      <c r="F46" s="309"/>
    </row>
    <row r="47" spans="1:6" hidden="1" x14ac:dyDescent="0.2">
      <c r="A47" s="313"/>
      <c r="B47" s="312"/>
      <c r="C47" s="349"/>
      <c r="D47" s="309"/>
      <c r="E47" s="309"/>
      <c r="F47" s="349"/>
    </row>
    <row r="48" spans="1:6" hidden="1" x14ac:dyDescent="0.2">
      <c r="A48" s="313"/>
      <c r="B48" s="312"/>
      <c r="C48" s="349"/>
      <c r="D48" s="309"/>
      <c r="E48" s="309"/>
      <c r="F48" s="349"/>
    </row>
    <row r="49" spans="1:6" hidden="1" x14ac:dyDescent="0.2">
      <c r="A49" s="313"/>
      <c r="B49" s="312"/>
      <c r="C49" s="349"/>
      <c r="D49" s="309"/>
      <c r="E49" s="309"/>
      <c r="F49" s="349"/>
    </row>
    <row r="50" spans="1:6" hidden="1" x14ac:dyDescent="0.2">
      <c r="A50" s="313"/>
      <c r="B50" s="312"/>
      <c r="C50" s="351"/>
      <c r="D50" s="309"/>
      <c r="E50" s="309"/>
      <c r="F50" s="349"/>
    </row>
    <row r="51" spans="1:6" hidden="1" x14ac:dyDescent="0.2">
      <c r="A51" s="313"/>
      <c r="B51" s="312"/>
      <c r="C51" s="343"/>
      <c r="D51" s="352"/>
      <c r="E51" s="309"/>
      <c r="F51" s="349"/>
    </row>
    <row r="52" spans="1:6" s="346" customFormat="1" hidden="1" x14ac:dyDescent="0.2">
      <c r="A52" s="348"/>
      <c r="B52" s="347"/>
      <c r="C52" s="340"/>
      <c r="D52" s="340"/>
      <c r="E52" s="351"/>
      <c r="F52" s="350"/>
    </row>
    <row r="53" spans="1:6" hidden="1" x14ac:dyDescent="0.2">
      <c r="A53" s="313"/>
      <c r="B53" s="312"/>
      <c r="C53" s="343"/>
      <c r="D53" s="309"/>
      <c r="E53" s="309"/>
      <c r="F53" s="349"/>
    </row>
    <row r="54" spans="1:6" hidden="1" x14ac:dyDescent="0.2">
      <c r="A54" s="313"/>
      <c r="B54" s="313"/>
      <c r="C54" s="343"/>
      <c r="D54" s="349"/>
      <c r="E54" s="309"/>
      <c r="F54" s="309"/>
    </row>
    <row r="55" spans="1:6" s="346" customFormat="1" hidden="1" x14ac:dyDescent="0.2">
      <c r="A55" s="348"/>
      <c r="B55" s="348"/>
      <c r="C55" s="340"/>
      <c r="D55" s="341"/>
      <c r="E55" s="340"/>
      <c r="F55" s="339"/>
    </row>
    <row r="56" spans="1:6" hidden="1" x14ac:dyDescent="0.2">
      <c r="A56" s="313"/>
      <c r="B56" s="312"/>
      <c r="C56" s="343"/>
      <c r="D56" s="349"/>
      <c r="E56" s="309"/>
      <c r="F56" s="309"/>
    </row>
    <row r="57" spans="1:6" hidden="1" x14ac:dyDescent="0.2">
      <c r="A57" s="313"/>
      <c r="B57" s="312"/>
      <c r="C57" s="343"/>
      <c r="D57" s="349"/>
      <c r="E57" s="309"/>
      <c r="F57" s="309"/>
    </row>
    <row r="58" spans="1:6" hidden="1" x14ac:dyDescent="0.2">
      <c r="A58" s="313"/>
      <c r="B58" s="312"/>
      <c r="C58" s="343"/>
      <c r="D58" s="349"/>
      <c r="E58" s="309"/>
      <c r="F58" s="309"/>
    </row>
    <row r="59" spans="1:6" hidden="1" x14ac:dyDescent="0.2">
      <c r="A59" s="313"/>
      <c r="B59" s="312"/>
      <c r="C59" s="343"/>
      <c r="D59" s="349"/>
      <c r="E59" s="309"/>
      <c r="F59" s="309"/>
    </row>
    <row r="60" spans="1:6" s="346" customFormat="1" hidden="1" x14ac:dyDescent="0.2">
      <c r="A60" s="348"/>
      <c r="B60" s="347"/>
      <c r="C60" s="340"/>
      <c r="D60" s="341"/>
      <c r="E60" s="340"/>
      <c r="F60" s="339"/>
    </row>
    <row r="61" spans="1:6" hidden="1" x14ac:dyDescent="0.2">
      <c r="A61" s="313"/>
      <c r="B61" s="312"/>
      <c r="C61" s="343"/>
      <c r="D61" s="349"/>
      <c r="E61" s="342"/>
      <c r="F61" s="309"/>
    </row>
    <row r="62" spans="1:6" hidden="1" x14ac:dyDescent="0.2">
      <c r="A62" s="313"/>
      <c r="B62" s="312"/>
      <c r="C62" s="343"/>
      <c r="D62" s="349"/>
      <c r="E62" s="342"/>
      <c r="F62" s="309"/>
    </row>
    <row r="63" spans="1:6" hidden="1" x14ac:dyDescent="0.2">
      <c r="A63" s="313"/>
      <c r="B63" s="312"/>
      <c r="C63" s="340"/>
      <c r="D63" s="349"/>
      <c r="E63" s="342"/>
      <c r="F63" s="309"/>
    </row>
    <row r="64" spans="1:6" s="346" customFormat="1" hidden="1" x14ac:dyDescent="0.2">
      <c r="A64" s="348"/>
      <c r="B64" s="348"/>
      <c r="C64" s="340"/>
      <c r="D64" s="341"/>
      <c r="E64" s="340"/>
      <c r="F64" s="339"/>
    </row>
    <row r="65" spans="1:6" hidden="1" x14ac:dyDescent="0.2">
      <c r="A65" s="313"/>
      <c r="B65" s="312"/>
      <c r="C65" s="343"/>
      <c r="D65" s="349"/>
      <c r="E65" s="342"/>
      <c r="F65" s="309"/>
    </row>
    <row r="66" spans="1:6" hidden="1" x14ac:dyDescent="0.2">
      <c r="A66" s="313"/>
      <c r="B66" s="312"/>
      <c r="C66" s="343"/>
      <c r="D66" s="349"/>
      <c r="E66" s="342"/>
      <c r="F66" s="309"/>
    </row>
    <row r="67" spans="1:6" s="346" customFormat="1" hidden="1" x14ac:dyDescent="0.2">
      <c r="A67" s="348"/>
      <c r="B67" s="347"/>
      <c r="C67" s="340"/>
      <c r="D67" s="341"/>
      <c r="E67" s="340"/>
      <c r="F67" s="339"/>
    </row>
    <row r="68" spans="1:6" hidden="1" x14ac:dyDescent="0.2">
      <c r="A68" s="313"/>
      <c r="B68" s="312"/>
      <c r="C68" s="343"/>
      <c r="D68" s="309"/>
      <c r="E68" s="342"/>
      <c r="F68" s="309"/>
    </row>
    <row r="69" spans="1:6" s="331" customFormat="1" hidden="1" x14ac:dyDescent="0.2">
      <c r="A69" s="309"/>
      <c r="B69" s="309"/>
      <c r="C69" s="343"/>
      <c r="D69" s="309"/>
      <c r="E69" s="342"/>
      <c r="F69" s="309"/>
    </row>
    <row r="70" spans="1:6" s="346" customFormat="1" hidden="1" x14ac:dyDescent="0.2">
      <c r="A70" s="348"/>
      <c r="B70" s="347"/>
      <c r="C70" s="340"/>
      <c r="D70" s="341"/>
      <c r="E70" s="340"/>
      <c r="F70" s="339"/>
    </row>
    <row r="71" spans="1:6" hidden="1" x14ac:dyDescent="0.2">
      <c r="A71" s="313"/>
      <c r="B71" s="312"/>
      <c r="C71" s="343"/>
      <c r="D71" s="349"/>
      <c r="E71" s="342"/>
      <c r="F71" s="309"/>
    </row>
    <row r="72" spans="1:6" hidden="1" x14ac:dyDescent="0.2">
      <c r="A72" s="313"/>
      <c r="B72" s="312"/>
      <c r="C72" s="343"/>
      <c r="D72" s="349"/>
      <c r="E72" s="342"/>
      <c r="F72" s="309"/>
    </row>
    <row r="73" spans="1:6" s="346" customFormat="1" hidden="1" x14ac:dyDescent="0.2">
      <c r="A73" s="348"/>
      <c r="B73" s="347"/>
      <c r="C73" s="340"/>
      <c r="D73" s="341"/>
      <c r="E73" s="340"/>
      <c r="F73" s="339"/>
    </row>
    <row r="74" spans="1:6" hidden="1" x14ac:dyDescent="0.2">
      <c r="A74" s="313"/>
      <c r="B74" s="312"/>
      <c r="C74" s="343"/>
      <c r="D74" s="349"/>
      <c r="E74" s="342"/>
      <c r="F74" s="309"/>
    </row>
    <row r="75" spans="1:6" hidden="1" x14ac:dyDescent="0.2">
      <c r="A75" s="313"/>
      <c r="B75" s="312"/>
      <c r="C75" s="343"/>
      <c r="D75" s="349"/>
      <c r="E75" s="342"/>
      <c r="F75" s="309"/>
    </row>
    <row r="76" spans="1:6" hidden="1" x14ac:dyDescent="0.2">
      <c r="A76" s="313"/>
      <c r="B76" s="312"/>
      <c r="C76" s="343"/>
      <c r="D76" s="349"/>
      <c r="E76" s="342"/>
      <c r="F76" s="309"/>
    </row>
    <row r="77" spans="1:6" hidden="1" x14ac:dyDescent="0.2">
      <c r="A77" s="313"/>
      <c r="B77" s="312"/>
      <c r="C77" s="343"/>
      <c r="D77" s="309"/>
      <c r="E77" s="342"/>
      <c r="F77" s="309"/>
    </row>
    <row r="78" spans="1:6" hidden="1" x14ac:dyDescent="0.2">
      <c r="A78" s="313"/>
      <c r="B78" s="312"/>
      <c r="C78" s="343"/>
      <c r="D78" s="309"/>
      <c r="E78" s="342"/>
      <c r="F78" s="309"/>
    </row>
    <row r="79" spans="1:6" hidden="1" x14ac:dyDescent="0.2">
      <c r="A79" s="313"/>
      <c r="B79" s="312"/>
      <c r="C79" s="343"/>
      <c r="D79" s="309"/>
      <c r="E79" s="342"/>
      <c r="F79" s="309"/>
    </row>
    <row r="80" spans="1:6" s="346" customFormat="1" hidden="1" x14ac:dyDescent="0.2">
      <c r="A80" s="348"/>
      <c r="B80" s="347"/>
      <c r="C80" s="340"/>
      <c r="D80" s="350"/>
      <c r="E80" s="340"/>
      <c r="F80" s="339"/>
    </row>
    <row r="81" spans="1:6" hidden="1" x14ac:dyDescent="0.2">
      <c r="A81" s="313"/>
      <c r="B81" s="312"/>
      <c r="C81" s="343"/>
      <c r="D81" s="309"/>
      <c r="E81" s="342"/>
      <c r="F81" s="309"/>
    </row>
    <row r="82" spans="1:6" hidden="1" x14ac:dyDescent="0.2">
      <c r="A82" s="313"/>
      <c r="B82" s="312"/>
      <c r="C82" s="343"/>
      <c r="D82" s="309"/>
      <c r="E82" s="342"/>
      <c r="F82" s="309"/>
    </row>
    <row r="83" spans="1:6" hidden="1" x14ac:dyDescent="0.2">
      <c r="A83" s="313"/>
      <c r="B83" s="312"/>
      <c r="C83" s="343"/>
      <c r="D83" s="309"/>
      <c r="E83" s="342"/>
      <c r="F83" s="309"/>
    </row>
    <row r="84" spans="1:6" hidden="1" x14ac:dyDescent="0.2">
      <c r="A84" s="313"/>
      <c r="B84" s="312"/>
      <c r="C84" s="343"/>
      <c r="D84" s="309"/>
      <c r="E84" s="342"/>
      <c r="F84" s="309"/>
    </row>
    <row r="85" spans="1:6" hidden="1" x14ac:dyDescent="0.2">
      <c r="A85" s="313"/>
      <c r="B85" s="312"/>
      <c r="C85" s="343"/>
      <c r="D85" s="349"/>
      <c r="E85" s="342"/>
      <c r="F85" s="309"/>
    </row>
    <row r="86" spans="1:6" hidden="1" x14ac:dyDescent="0.2">
      <c r="A86" s="313"/>
      <c r="B86" s="312"/>
      <c r="C86" s="343"/>
      <c r="D86" s="349"/>
      <c r="E86" s="342"/>
      <c r="F86" s="309"/>
    </row>
    <row r="87" spans="1:6" s="346" customFormat="1" hidden="1" x14ac:dyDescent="0.2">
      <c r="A87" s="348"/>
      <c r="B87" s="347"/>
      <c r="C87" s="340"/>
      <c r="D87" s="350"/>
      <c r="E87" s="340"/>
      <c r="F87" s="339"/>
    </row>
    <row r="88" spans="1:6" hidden="1" x14ac:dyDescent="0.2">
      <c r="A88" s="313"/>
      <c r="B88" s="312"/>
      <c r="C88" s="343"/>
      <c r="D88" s="349"/>
      <c r="E88" s="342"/>
      <c r="F88" s="309"/>
    </row>
    <row r="89" spans="1:6" hidden="1" x14ac:dyDescent="0.2">
      <c r="A89" s="313"/>
      <c r="B89" s="312"/>
      <c r="C89" s="343"/>
      <c r="D89" s="349"/>
      <c r="E89" s="309"/>
      <c r="F89" s="309"/>
    </row>
    <row r="90" spans="1:6" hidden="1" x14ac:dyDescent="0.2">
      <c r="A90" s="313"/>
      <c r="B90" s="312"/>
      <c r="C90" s="343"/>
      <c r="D90" s="349"/>
      <c r="E90" s="309"/>
      <c r="F90" s="309"/>
    </row>
    <row r="91" spans="1:6" hidden="1" x14ac:dyDescent="0.2">
      <c r="A91" s="313"/>
      <c r="B91" s="312"/>
      <c r="C91" s="343"/>
      <c r="D91" s="349"/>
      <c r="E91" s="309"/>
      <c r="F91" s="309"/>
    </row>
    <row r="92" spans="1:6" hidden="1" x14ac:dyDescent="0.2">
      <c r="A92" s="313"/>
      <c r="B92" s="312"/>
      <c r="C92" s="343"/>
      <c r="D92" s="349"/>
      <c r="E92" s="309"/>
      <c r="F92" s="309"/>
    </row>
    <row r="93" spans="1:6" hidden="1" x14ac:dyDescent="0.2">
      <c r="A93" s="313"/>
      <c r="B93" s="312"/>
      <c r="C93" s="343"/>
      <c r="D93" s="349"/>
      <c r="E93" s="309"/>
      <c r="F93" s="309"/>
    </row>
    <row r="94" spans="1:6" hidden="1" x14ac:dyDescent="0.2">
      <c r="A94" s="313"/>
      <c r="B94" s="312"/>
      <c r="C94" s="343"/>
      <c r="D94" s="349"/>
      <c r="E94" s="309"/>
      <c r="F94" s="309"/>
    </row>
    <row r="95" spans="1:6" hidden="1" x14ac:dyDescent="0.2">
      <c r="A95" s="313"/>
      <c r="B95" s="312"/>
      <c r="C95" s="343"/>
      <c r="D95" s="349"/>
      <c r="E95" s="309"/>
      <c r="F95" s="309"/>
    </row>
    <row r="96" spans="1:6" hidden="1" x14ac:dyDescent="0.2">
      <c r="A96" s="313"/>
      <c r="B96" s="312"/>
      <c r="C96" s="343"/>
      <c r="D96" s="349"/>
      <c r="E96" s="309"/>
      <c r="F96" s="309"/>
    </row>
    <row r="97" spans="1:6" hidden="1" x14ac:dyDescent="0.2">
      <c r="A97" s="313"/>
      <c r="B97" s="312"/>
      <c r="C97" s="343"/>
      <c r="D97" s="349"/>
      <c r="E97" s="309"/>
      <c r="F97" s="309"/>
    </row>
    <row r="98" spans="1:6" hidden="1" x14ac:dyDescent="0.2">
      <c r="A98" s="313"/>
      <c r="B98" s="312"/>
      <c r="C98" s="343"/>
      <c r="D98" s="349"/>
      <c r="E98" s="309"/>
      <c r="F98" s="309"/>
    </row>
    <row r="99" spans="1:6" hidden="1" x14ac:dyDescent="0.2">
      <c r="A99" s="313"/>
      <c r="B99" s="312"/>
      <c r="C99" s="343"/>
      <c r="D99" s="349"/>
      <c r="E99" s="309"/>
      <c r="F99" s="309"/>
    </row>
    <row r="100" spans="1:6" hidden="1" x14ac:dyDescent="0.2">
      <c r="A100" s="313"/>
      <c r="B100" s="312"/>
      <c r="C100" s="343"/>
      <c r="D100" s="349"/>
      <c r="E100" s="309"/>
      <c r="F100" s="309"/>
    </row>
    <row r="101" spans="1:6" hidden="1" x14ac:dyDescent="0.2">
      <c r="A101" s="313"/>
      <c r="B101" s="312"/>
      <c r="C101" s="343"/>
      <c r="D101" s="349"/>
      <c r="E101" s="309"/>
      <c r="F101" s="309"/>
    </row>
    <row r="102" spans="1:6" hidden="1" x14ac:dyDescent="0.2">
      <c r="A102" s="313"/>
      <c r="B102" s="312"/>
      <c r="C102" s="343"/>
      <c r="D102" s="349"/>
      <c r="E102" s="309"/>
      <c r="F102" s="309"/>
    </row>
    <row r="103" spans="1:6" hidden="1" x14ac:dyDescent="0.2">
      <c r="A103" s="313"/>
      <c r="B103" s="312"/>
      <c r="C103" s="343"/>
      <c r="D103" s="349"/>
      <c r="E103" s="309"/>
      <c r="F103" s="309"/>
    </row>
    <row r="104" spans="1:6" hidden="1" x14ac:dyDescent="0.2">
      <c r="A104" s="313"/>
      <c r="B104" s="312"/>
      <c r="C104" s="343"/>
      <c r="D104" s="349"/>
      <c r="E104" s="309"/>
      <c r="F104" s="309"/>
    </row>
    <row r="105" spans="1:6" hidden="1" x14ac:dyDescent="0.2">
      <c r="A105" s="313"/>
      <c r="B105" s="312"/>
      <c r="C105" s="343"/>
      <c r="D105" s="349"/>
      <c r="E105" s="309"/>
      <c r="F105" s="309"/>
    </row>
    <row r="106" spans="1:6" hidden="1" x14ac:dyDescent="0.2">
      <c r="A106" s="313"/>
      <c r="B106" s="312"/>
      <c r="C106" s="343"/>
      <c r="D106" s="349"/>
      <c r="E106" s="309"/>
      <c r="F106" s="309"/>
    </row>
    <row r="107" spans="1:6" hidden="1" x14ac:dyDescent="0.2">
      <c r="A107" s="313"/>
      <c r="B107" s="312"/>
      <c r="C107" s="343"/>
      <c r="D107" s="349"/>
      <c r="E107" s="309"/>
      <c r="F107" s="309"/>
    </row>
    <row r="108" spans="1:6" hidden="1" x14ac:dyDescent="0.2">
      <c r="A108" s="313"/>
      <c r="B108" s="312"/>
      <c r="C108" s="343"/>
      <c r="D108" s="349"/>
      <c r="E108" s="309"/>
      <c r="F108" s="309"/>
    </row>
    <row r="109" spans="1:6" hidden="1" x14ac:dyDescent="0.2">
      <c r="A109" s="313"/>
      <c r="B109" s="312"/>
      <c r="C109" s="343"/>
      <c r="D109" s="349"/>
      <c r="E109" s="309"/>
      <c r="F109" s="309"/>
    </row>
    <row r="110" spans="1:6" hidden="1" x14ac:dyDescent="0.2">
      <c r="A110" s="313"/>
      <c r="B110" s="312"/>
      <c r="C110" s="343"/>
      <c r="D110" s="349"/>
      <c r="E110" s="309"/>
      <c r="F110" s="309"/>
    </row>
    <row r="111" spans="1:6" hidden="1" x14ac:dyDescent="0.2">
      <c r="A111" s="313"/>
      <c r="B111" s="312"/>
      <c r="C111" s="343"/>
      <c r="D111" s="349"/>
      <c r="E111" s="309"/>
      <c r="F111" s="309"/>
    </row>
    <row r="112" spans="1:6" hidden="1" x14ac:dyDescent="0.2">
      <c r="A112" s="313"/>
      <c r="B112" s="312"/>
      <c r="C112" s="343"/>
      <c r="D112" s="349"/>
      <c r="E112" s="309"/>
      <c r="F112" s="309"/>
    </row>
    <row r="113" spans="1:6" hidden="1" x14ac:dyDescent="0.2">
      <c r="A113" s="313"/>
      <c r="B113" s="312"/>
      <c r="C113" s="343"/>
      <c r="D113" s="349"/>
      <c r="E113" s="309"/>
      <c r="F113" s="309"/>
    </row>
    <row r="114" spans="1:6" hidden="1" x14ac:dyDescent="0.2">
      <c r="A114" s="313"/>
      <c r="B114" s="312"/>
      <c r="C114" s="343"/>
      <c r="D114" s="349"/>
      <c r="E114" s="309"/>
      <c r="F114" s="309"/>
    </row>
    <row r="115" spans="1:6" hidden="1" x14ac:dyDescent="0.2">
      <c r="A115" s="313"/>
      <c r="B115" s="312"/>
      <c r="C115" s="343"/>
      <c r="D115" s="349"/>
      <c r="E115" s="309"/>
      <c r="F115" s="309"/>
    </row>
    <row r="116" spans="1:6" hidden="1" x14ac:dyDescent="0.2">
      <c r="A116" s="313"/>
      <c r="B116" s="312"/>
      <c r="C116" s="343"/>
      <c r="D116" s="349"/>
      <c r="E116" s="309"/>
      <c r="F116" s="309"/>
    </row>
    <row r="117" spans="1:6" hidden="1" x14ac:dyDescent="0.2">
      <c r="A117" s="313"/>
      <c r="B117" s="312"/>
      <c r="C117" s="343"/>
      <c r="D117" s="349"/>
      <c r="E117" s="309"/>
      <c r="F117" s="309"/>
    </row>
    <row r="118" spans="1:6" hidden="1" x14ac:dyDescent="0.2">
      <c r="A118" s="313"/>
      <c r="B118" s="312"/>
      <c r="C118" s="343"/>
      <c r="D118" s="349"/>
      <c r="E118" s="309"/>
      <c r="F118" s="309"/>
    </row>
    <row r="119" spans="1:6" hidden="1" x14ac:dyDescent="0.2">
      <c r="A119" s="313"/>
      <c r="B119" s="312"/>
      <c r="C119" s="343"/>
      <c r="D119" s="349"/>
      <c r="E119" s="342"/>
      <c r="F119" s="309"/>
    </row>
    <row r="120" spans="1:6" hidden="1" x14ac:dyDescent="0.2">
      <c r="A120" s="313"/>
      <c r="B120" s="312"/>
      <c r="C120" s="340"/>
      <c r="D120" s="341"/>
      <c r="E120" s="340"/>
      <c r="F120" s="309"/>
    </row>
    <row r="121" spans="1:6" hidden="1" x14ac:dyDescent="0.2">
      <c r="A121" s="313"/>
      <c r="B121" s="312"/>
      <c r="C121" s="343"/>
      <c r="D121" s="349"/>
      <c r="E121" s="309"/>
      <c r="F121" s="309"/>
    </row>
    <row r="122" spans="1:6" hidden="1" x14ac:dyDescent="0.2">
      <c r="A122" s="313"/>
      <c r="B122" s="312"/>
      <c r="C122" s="343"/>
      <c r="D122" s="349"/>
      <c r="E122" s="309"/>
      <c r="F122" s="309"/>
    </row>
    <row r="123" spans="1:6" hidden="1" x14ac:dyDescent="0.2">
      <c r="A123" s="313"/>
      <c r="B123" s="312"/>
      <c r="C123" s="343"/>
      <c r="D123" s="349"/>
      <c r="E123" s="309"/>
      <c r="F123" s="309"/>
    </row>
    <row r="124" spans="1:6" hidden="1" x14ac:dyDescent="0.2">
      <c r="A124" s="313"/>
      <c r="B124" s="312"/>
      <c r="C124" s="343"/>
      <c r="D124" s="349"/>
      <c r="E124" s="309"/>
      <c r="F124" s="309"/>
    </row>
    <row r="125" spans="1:6" s="346" customFormat="1" hidden="1" x14ac:dyDescent="0.2">
      <c r="A125" s="348"/>
      <c r="B125" s="347"/>
      <c r="C125" s="340"/>
      <c r="D125" s="341"/>
      <c r="E125" s="340"/>
      <c r="F125" s="339"/>
    </row>
    <row r="126" spans="1:6" hidden="1" x14ac:dyDescent="0.2">
      <c r="A126" s="313"/>
      <c r="B126" s="312"/>
      <c r="C126" s="343"/>
      <c r="D126" s="349"/>
      <c r="E126" s="309"/>
      <c r="F126" s="309"/>
    </row>
    <row r="127" spans="1:6" s="346" customFormat="1" hidden="1" x14ac:dyDescent="0.2">
      <c r="A127" s="348"/>
      <c r="B127" s="347"/>
      <c r="C127" s="340"/>
      <c r="D127" s="341"/>
      <c r="E127" s="340"/>
      <c r="F127" s="339"/>
    </row>
    <row r="128" spans="1:6" hidden="1" x14ac:dyDescent="0.2">
      <c r="A128" s="313"/>
      <c r="B128" s="312"/>
      <c r="C128" s="343"/>
      <c r="D128" s="349"/>
      <c r="E128" s="309"/>
      <c r="F128" s="309"/>
    </row>
    <row r="129" spans="1:6" hidden="1" x14ac:dyDescent="0.2">
      <c r="A129" s="313"/>
      <c r="B129" s="312"/>
      <c r="C129" s="343"/>
      <c r="D129" s="349"/>
      <c r="E129" s="309"/>
      <c r="F129" s="309"/>
    </row>
    <row r="130" spans="1:6" hidden="1" x14ac:dyDescent="0.2">
      <c r="A130" s="313"/>
      <c r="B130" s="312"/>
      <c r="C130" s="343"/>
      <c r="D130" s="349"/>
      <c r="E130" s="309"/>
      <c r="F130" s="309"/>
    </row>
    <row r="131" spans="1:6" hidden="1" x14ac:dyDescent="0.2">
      <c r="A131" s="313"/>
      <c r="B131" s="312"/>
      <c r="C131" s="343"/>
      <c r="D131" s="349"/>
      <c r="E131" s="309"/>
      <c r="F131" s="309"/>
    </row>
    <row r="132" spans="1:6" hidden="1" x14ac:dyDescent="0.2">
      <c r="A132" s="313"/>
      <c r="B132" s="312"/>
      <c r="C132" s="343"/>
      <c r="D132" s="349"/>
      <c r="E132" s="309"/>
      <c r="F132" s="309"/>
    </row>
    <row r="133" spans="1:6" hidden="1" x14ac:dyDescent="0.2">
      <c r="A133" s="313"/>
      <c r="B133" s="312"/>
      <c r="C133" s="343"/>
      <c r="D133" s="349"/>
      <c r="E133" s="309"/>
      <c r="F133" s="309"/>
    </row>
    <row r="134" spans="1:6" s="346" customFormat="1" hidden="1" x14ac:dyDescent="0.2">
      <c r="A134" s="348"/>
      <c r="B134" s="347"/>
      <c r="C134" s="340"/>
      <c r="D134" s="341"/>
      <c r="E134" s="340"/>
      <c r="F134" s="339"/>
    </row>
    <row r="135" spans="1:6" hidden="1" x14ac:dyDescent="0.2">
      <c r="A135" s="313"/>
      <c r="B135" s="312"/>
      <c r="C135" s="343"/>
      <c r="D135" s="309"/>
      <c r="E135" s="342"/>
      <c r="F135" s="309"/>
    </row>
    <row r="136" spans="1:6" s="346" customFormat="1" hidden="1" x14ac:dyDescent="0.2">
      <c r="A136" s="313"/>
      <c r="B136" s="312"/>
      <c r="C136" s="340"/>
      <c r="D136" s="309"/>
      <c r="E136" s="342"/>
      <c r="F136" s="339"/>
    </row>
    <row r="137" spans="1:6" s="346" customFormat="1" hidden="1" x14ac:dyDescent="0.2">
      <c r="A137" s="348"/>
      <c r="B137" s="347"/>
      <c r="C137" s="340"/>
      <c r="D137" s="341"/>
      <c r="E137" s="340"/>
      <c r="F137" s="339"/>
    </row>
    <row r="138" spans="1:6" s="338" customFormat="1" hidden="1" x14ac:dyDescent="0.2">
      <c r="A138" s="339"/>
      <c r="B138" s="339"/>
      <c r="C138" s="340"/>
      <c r="D138" s="341"/>
      <c r="E138" s="340"/>
      <c r="F138" s="339"/>
    </row>
    <row r="139" spans="1:6" s="331" customFormat="1" hidden="1" x14ac:dyDescent="0.2">
      <c r="A139" s="345"/>
      <c r="B139" s="344"/>
      <c r="C139" s="343"/>
      <c r="D139" s="309"/>
      <c r="E139" s="342"/>
      <c r="F139" s="309"/>
    </row>
    <row r="140" spans="1:6" s="331" customFormat="1" hidden="1" x14ac:dyDescent="0.2">
      <c r="A140" s="309"/>
      <c r="B140" s="309"/>
      <c r="C140" s="343"/>
      <c r="D140" s="309"/>
      <c r="E140" s="342"/>
      <c r="F140" s="309"/>
    </row>
    <row r="141" spans="1:6" s="338" customFormat="1" hidden="1" x14ac:dyDescent="0.2">
      <c r="A141" s="339"/>
      <c r="B141" s="339"/>
      <c r="C141" s="340"/>
      <c r="D141" s="341"/>
      <c r="E141" s="340"/>
      <c r="F141" s="339"/>
    </row>
    <row r="142" spans="1:6" s="331" customFormat="1" hidden="1" x14ac:dyDescent="0.2">
      <c r="A142" s="313"/>
      <c r="B142" s="344"/>
      <c r="C142" s="343"/>
      <c r="D142" s="309"/>
      <c r="E142" s="342"/>
      <c r="F142" s="309"/>
    </row>
    <row r="143" spans="1:6" s="331" customFormat="1" ht="13.5" hidden="1" customHeight="1" x14ac:dyDescent="0.2">
      <c r="A143" s="309"/>
      <c r="B143" s="309"/>
      <c r="C143" s="343"/>
      <c r="D143" s="309"/>
      <c r="E143" s="342"/>
      <c r="F143" s="309"/>
    </row>
    <row r="144" spans="1:6" s="338" customFormat="1" ht="13.5" hidden="1" customHeight="1" x14ac:dyDescent="0.2">
      <c r="A144" s="339"/>
      <c r="B144" s="339"/>
      <c r="C144" s="340"/>
      <c r="D144" s="341"/>
      <c r="E144" s="340"/>
      <c r="F144" s="339"/>
    </row>
    <row r="145" spans="1:7" s="331" customFormat="1" ht="13.5" hidden="1" customHeight="1" x14ac:dyDescent="0.2">
      <c r="A145" s="309"/>
      <c r="B145" s="344"/>
      <c r="C145" s="343"/>
      <c r="D145" s="309"/>
      <c r="E145" s="342"/>
      <c r="F145" s="309"/>
    </row>
    <row r="146" spans="1:7" s="331" customFormat="1" ht="13.5" hidden="1" customHeight="1" x14ac:dyDescent="0.2">
      <c r="A146" s="309"/>
      <c r="B146" s="309"/>
      <c r="C146" s="343"/>
      <c r="D146" s="309"/>
      <c r="E146" s="342"/>
      <c r="F146" s="309"/>
    </row>
    <row r="147" spans="1:7" s="331" customFormat="1" ht="13.5" hidden="1" customHeight="1" x14ac:dyDescent="0.2">
      <c r="A147" s="309"/>
      <c r="B147" s="309"/>
      <c r="C147" s="343"/>
      <c r="D147" s="309"/>
      <c r="E147" s="342"/>
      <c r="F147" s="309"/>
    </row>
    <row r="148" spans="1:7" s="338" customFormat="1" hidden="1" x14ac:dyDescent="0.2">
      <c r="A148" s="339"/>
      <c r="B148" s="339"/>
      <c r="C148" s="340"/>
      <c r="D148" s="341"/>
      <c r="E148" s="340"/>
      <c r="F148" s="339"/>
    </row>
    <row r="149" spans="1:7" ht="13.5" hidden="1" customHeight="1" x14ac:dyDescent="0.2">
      <c r="A149" s="337"/>
      <c r="B149" s="337"/>
      <c r="C149" s="335"/>
      <c r="D149" s="336"/>
      <c r="E149" s="335"/>
      <c r="F149" s="334"/>
    </row>
    <row r="150" spans="1:7" hidden="1" x14ac:dyDescent="0.2">
      <c r="A150" s="330" t="s">
        <v>558</v>
      </c>
      <c r="B150" s="330"/>
      <c r="C150" s="330"/>
      <c r="D150" s="330"/>
      <c r="E150" s="330"/>
      <c r="F150" s="330"/>
    </row>
    <row r="151" spans="1:7" hidden="1" x14ac:dyDescent="0.2">
      <c r="A151" s="330"/>
      <c r="B151" s="330"/>
      <c r="C151" s="330"/>
      <c r="D151" s="330"/>
      <c r="E151" s="330"/>
      <c r="F151" s="330"/>
    </row>
    <row r="152" spans="1:7" hidden="1" x14ac:dyDescent="0.2">
      <c r="A152" s="330"/>
      <c r="B152" s="330"/>
      <c r="C152" s="330"/>
      <c r="D152" s="330"/>
      <c r="E152" s="330"/>
      <c r="F152" s="330"/>
      <c r="G152" s="333"/>
    </row>
    <row r="153" spans="1:7" hidden="1" x14ac:dyDescent="0.2">
      <c r="A153" s="331"/>
      <c r="B153" s="331"/>
      <c r="C153" s="331"/>
      <c r="D153" s="332"/>
      <c r="E153" s="331"/>
      <c r="F153" s="331"/>
    </row>
    <row r="154" spans="1:7" hidden="1" x14ac:dyDescent="0.2">
      <c r="A154" s="330"/>
      <c r="B154" s="330"/>
      <c r="C154" s="330"/>
      <c r="D154" s="330"/>
      <c r="E154" s="330"/>
      <c r="F154" s="330"/>
    </row>
    <row r="155" spans="1:7" hidden="1" x14ac:dyDescent="0.2">
      <c r="A155" s="330"/>
      <c r="B155" s="330"/>
      <c r="C155" s="330"/>
      <c r="D155" s="330"/>
      <c r="E155" s="330"/>
      <c r="F155" s="330"/>
    </row>
    <row r="156" spans="1:7" x14ac:dyDescent="0.2">
      <c r="A156" s="330"/>
      <c r="B156" s="330"/>
      <c r="C156" s="330"/>
      <c r="D156" s="330"/>
      <c r="E156" s="330"/>
      <c r="F156" s="330"/>
    </row>
    <row r="157" spans="1:7" x14ac:dyDescent="0.2">
      <c r="A157" s="330"/>
      <c r="B157" s="330"/>
      <c r="C157" s="330"/>
      <c r="D157" s="330"/>
      <c r="E157" s="330"/>
      <c r="F157" s="330"/>
    </row>
    <row r="158" spans="1:7" x14ac:dyDescent="0.2">
      <c r="A158" s="330"/>
      <c r="B158" s="330"/>
      <c r="C158" s="330"/>
      <c r="D158" s="330"/>
      <c r="E158" s="330"/>
      <c r="F158" s="330"/>
    </row>
    <row r="159" spans="1:7" x14ac:dyDescent="0.2">
      <c r="A159" s="330"/>
      <c r="B159" s="330"/>
      <c r="C159" s="330"/>
      <c r="D159" s="330"/>
      <c r="E159" s="330"/>
      <c r="F159" s="330"/>
    </row>
    <row r="160" spans="1:7" x14ac:dyDescent="0.2">
      <c r="A160" s="330"/>
      <c r="B160" s="330"/>
      <c r="C160" s="330"/>
      <c r="D160" s="330"/>
      <c r="E160" s="330"/>
      <c r="F160" s="330"/>
    </row>
    <row r="161" spans="1:6" x14ac:dyDescent="0.2">
      <c r="A161" s="330"/>
      <c r="B161" s="330"/>
      <c r="C161" s="330"/>
      <c r="D161" s="330"/>
      <c r="E161" s="330"/>
      <c r="F161" s="330"/>
    </row>
    <row r="162" spans="1:6" x14ac:dyDescent="0.2">
      <c r="A162" s="330"/>
      <c r="B162" s="330"/>
      <c r="C162" s="330"/>
      <c r="D162" s="330"/>
      <c r="E162" s="330"/>
      <c r="F162" s="330"/>
    </row>
    <row r="163" spans="1:6" x14ac:dyDescent="0.2">
      <c r="A163" s="330"/>
      <c r="B163" s="330"/>
      <c r="C163" s="330"/>
      <c r="D163" s="330"/>
      <c r="E163" s="330"/>
      <c r="F163" s="330"/>
    </row>
    <row r="164" spans="1:6" x14ac:dyDescent="0.2">
      <c r="A164" s="330"/>
      <c r="B164" s="330"/>
      <c r="C164" s="330"/>
      <c r="D164" s="330"/>
      <c r="E164" s="330"/>
      <c r="F164" s="330"/>
    </row>
    <row r="165" spans="1:6" x14ac:dyDescent="0.2">
      <c r="A165" s="330"/>
      <c r="B165" s="330"/>
      <c r="C165" s="330"/>
      <c r="D165" s="330"/>
      <c r="E165" s="330"/>
      <c r="F165" s="330"/>
    </row>
  </sheetData>
  <mergeCells count="16">
    <mergeCell ref="A161:F161"/>
    <mergeCell ref="A162:F162"/>
    <mergeCell ref="A163:F163"/>
    <mergeCell ref="A164:F164"/>
    <mergeCell ref="A165:F165"/>
    <mergeCell ref="A155:F155"/>
    <mergeCell ref="A156:F156"/>
    <mergeCell ref="A157:F157"/>
    <mergeCell ref="A158:F158"/>
    <mergeCell ref="A159:F159"/>
    <mergeCell ref="A160:F160"/>
    <mergeCell ref="A2:E2"/>
    <mergeCell ref="A150:F150"/>
    <mergeCell ref="A151:F151"/>
    <mergeCell ref="A154:F154"/>
    <mergeCell ref="A152:G152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7_2020</vt:lpstr>
      <vt:lpstr>Město_příjmy</vt:lpstr>
      <vt:lpstr>Město_výdaje </vt:lpstr>
      <vt:lpstr>§6409 5901 -Rezerva 2020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2020-09-01T10:23:53Z</cp:lastPrinted>
  <dcterms:created xsi:type="dcterms:W3CDTF">2017-03-15T06:48:16Z</dcterms:created>
  <dcterms:modified xsi:type="dcterms:W3CDTF">2020-09-07T10:30:41Z</dcterms:modified>
</cp:coreProperties>
</file>